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__BILANCIO_PIR\BIL19_PIR\00 FEC 0 preventivo\"/>
    </mc:Choice>
  </mc:AlternateContent>
  <bookViews>
    <workbookView xWindow="0" yWindow="0" windowWidth="20400" windowHeight="7455" activeTab="4"/>
  </bookViews>
  <sheets>
    <sheet name="RIEPILOGO PROPOSTA" sheetId="2" r:id="rId1"/>
    <sheet name="DGR1_600" sheetId="3" r:id="rId2"/>
    <sheet name="sicurezza antincendio" sheetId="4" r:id="rId3"/>
    <sheet name="sicurezza strutture" sheetId="5" r:id="rId4"/>
    <sheet name="attrezzature" sheetId="7" r:id="rId5"/>
  </sheets>
  <definedNames>
    <definedName name="_xlnm._FilterDatabase" localSheetId="4" hidden="1">attrezzature!$A$1:$R$584</definedName>
    <definedName name="_xlnm.Print_Area" localSheetId="4">attrezzature!$A$1:$M$584</definedName>
    <definedName name="_xlnm.Print_Area" localSheetId="2">'sicurezza antincendio'!$A$1:$I$77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3" l="1"/>
  <c r="G20" i="3"/>
  <c r="H20" i="3"/>
  <c r="C41" i="2" l="1"/>
  <c r="E39" i="2"/>
  <c r="F39" i="2"/>
  <c r="D39" i="2"/>
  <c r="C39" i="2"/>
  <c r="F98" i="7" l="1"/>
  <c r="E81" i="7"/>
  <c r="F121" i="5"/>
  <c r="G121" i="5"/>
  <c r="H121" i="5"/>
  <c r="E121" i="5"/>
  <c r="H116" i="5"/>
  <c r="G116" i="5"/>
  <c r="E116" i="5"/>
  <c r="F116" i="5"/>
  <c r="G81" i="5"/>
  <c r="G91" i="5" s="1"/>
  <c r="H91" i="5"/>
  <c r="F80" i="5"/>
  <c r="G80" i="5"/>
  <c r="H80" i="5"/>
  <c r="E59" i="5"/>
  <c r="H59" i="5"/>
  <c r="H44" i="5"/>
  <c r="G50" i="4" l="1"/>
  <c r="E19" i="2" s="1"/>
  <c r="H50" i="4"/>
  <c r="F19" i="2" s="1"/>
  <c r="E50" i="4"/>
  <c r="C19" i="2" s="1"/>
  <c r="F41" i="4"/>
  <c r="G41" i="4"/>
  <c r="H41" i="4"/>
  <c r="G39" i="4"/>
  <c r="E18" i="2" s="1"/>
  <c r="H39" i="4"/>
  <c r="F18" i="2" s="1"/>
  <c r="E39" i="4"/>
  <c r="C18" i="2" s="1"/>
  <c r="H33" i="4"/>
  <c r="F17" i="2" s="1"/>
  <c r="H31" i="4"/>
  <c r="F16" i="2" s="1"/>
  <c r="G33" i="4"/>
  <c r="E17" i="2" s="1"/>
  <c r="G31" i="4"/>
  <c r="E16" i="2" s="1"/>
  <c r="H22" i="3"/>
  <c r="F9" i="2" s="1"/>
  <c r="E8" i="2"/>
  <c r="E20" i="3"/>
  <c r="H119" i="5" l="1"/>
  <c r="F119" i="5"/>
  <c r="D31" i="2" s="1"/>
  <c r="E119" i="5"/>
  <c r="C31" i="2" s="1"/>
  <c r="G117" i="5"/>
  <c r="G119" i="5" s="1"/>
  <c r="E31" i="2" s="1"/>
  <c r="G115" i="5"/>
  <c r="E148" i="5"/>
  <c r="G109" i="5"/>
  <c r="G108" i="5"/>
  <c r="G106" i="5"/>
  <c r="G98" i="5"/>
  <c r="F29" i="2"/>
  <c r="E29" i="2"/>
  <c r="E91" i="5"/>
  <c r="C29" i="2" s="1"/>
  <c r="F82" i="5"/>
  <c r="F28" i="2"/>
  <c r="E28" i="2"/>
  <c r="E143" i="5"/>
  <c r="E142" i="5"/>
  <c r="E137" i="5"/>
  <c r="E134" i="5"/>
  <c r="G56" i="5"/>
  <c r="G55" i="5"/>
  <c r="G54" i="5"/>
  <c r="G53" i="5"/>
  <c r="G50" i="5"/>
  <c r="F49" i="5"/>
  <c r="F47" i="5"/>
  <c r="G46" i="5"/>
  <c r="F26" i="2"/>
  <c r="E44" i="5"/>
  <c r="C26" i="2" s="1"/>
  <c r="G30" i="5"/>
  <c r="F27" i="5"/>
  <c r="H25" i="5"/>
  <c r="G25" i="5"/>
  <c r="E25" i="2" s="1"/>
  <c r="F25" i="5"/>
  <c r="D25" i="2" s="1"/>
  <c r="E25" i="5"/>
  <c r="C25" i="2" s="1"/>
  <c r="F44" i="4"/>
  <c r="F42" i="4"/>
  <c r="E41" i="4"/>
  <c r="F37" i="4"/>
  <c r="F39" i="4" s="1"/>
  <c r="F33" i="4"/>
  <c r="D17" i="2" s="1"/>
  <c r="E33" i="4"/>
  <c r="C17" i="2" s="1"/>
  <c r="F31" i="4"/>
  <c r="D16" i="2" s="1"/>
  <c r="E31" i="4"/>
  <c r="C16" i="2" s="1"/>
  <c r="H29" i="4"/>
  <c r="F15" i="2" s="1"/>
  <c r="E29" i="4"/>
  <c r="C15" i="2" s="1"/>
  <c r="F28" i="4"/>
  <c r="G26" i="4"/>
  <c r="G24" i="4"/>
  <c r="G22" i="4"/>
  <c r="G21" i="4"/>
  <c r="G20" i="4"/>
  <c r="G19" i="4"/>
  <c r="G18" i="4"/>
  <c r="G16" i="4"/>
  <c r="H14" i="4"/>
  <c r="F14" i="2" s="1"/>
  <c r="G14" i="4"/>
  <c r="E14" i="2" s="1"/>
  <c r="F14" i="4"/>
  <c r="D14" i="2" s="1"/>
  <c r="E14" i="4"/>
  <c r="C14" i="2" s="1"/>
  <c r="H12" i="4"/>
  <c r="F13" i="2" s="1"/>
  <c r="G12" i="4"/>
  <c r="E13" i="2" s="1"/>
  <c r="F12" i="4"/>
  <c r="D13" i="2" s="1"/>
  <c r="E12" i="4"/>
  <c r="F22" i="3"/>
  <c r="E22" i="3"/>
  <c r="C9" i="2" s="1"/>
  <c r="G21" i="3"/>
  <c r="G22" i="3" s="1"/>
  <c r="E9" i="2" s="1"/>
  <c r="H18" i="3"/>
  <c r="F7" i="2" s="1"/>
  <c r="G18" i="3"/>
  <c r="E7" i="2" s="1"/>
  <c r="E18" i="3"/>
  <c r="C7" i="2" s="1"/>
  <c r="F16" i="3"/>
  <c r="F15" i="3"/>
  <c r="H13" i="3"/>
  <c r="F6" i="2" s="1"/>
  <c r="G13" i="3"/>
  <c r="E6" i="2" s="1"/>
  <c r="F13" i="3"/>
  <c r="E13" i="3"/>
  <c r="C6" i="2" s="1"/>
  <c r="I6" i="3"/>
  <c r="H6" i="3"/>
  <c r="F5" i="2" s="1"/>
  <c r="F6" i="3"/>
  <c r="E6" i="3"/>
  <c r="G5" i="3"/>
  <c r="G6" i="3" s="1"/>
  <c r="F31" i="2"/>
  <c r="D28" i="2"/>
  <c r="D24" i="2"/>
  <c r="C24" i="2"/>
  <c r="D6" i="2"/>
  <c r="D9" i="2"/>
  <c r="F59" i="5" l="1"/>
  <c r="F91" i="5"/>
  <c r="D29" i="2" s="1"/>
  <c r="G59" i="5"/>
  <c r="F44" i="5"/>
  <c r="D26" i="2" s="1"/>
  <c r="G44" i="5"/>
  <c r="E26" i="2" s="1"/>
  <c r="E80" i="5"/>
  <c r="C28" i="2" s="1"/>
  <c r="F29" i="4"/>
  <c r="D15" i="2" s="1"/>
  <c r="G28" i="4"/>
  <c r="G29" i="4" s="1"/>
  <c r="E15" i="2" s="1"/>
  <c r="E52" i="4"/>
  <c r="C13" i="2"/>
  <c r="F50" i="4"/>
  <c r="E5" i="2"/>
  <c r="G24" i="3"/>
  <c r="E24" i="3"/>
  <c r="D5" i="2"/>
  <c r="F18" i="3"/>
  <c r="D7" i="2" s="1"/>
  <c r="C5" i="2"/>
  <c r="F25" i="2"/>
  <c r="F24" i="3" l="1"/>
  <c r="C8" i="2"/>
  <c r="C10" i="2" s="1"/>
  <c r="D8" i="2"/>
  <c r="D10" i="2" s="1"/>
  <c r="D41" i="2" s="1"/>
  <c r="E10" i="2"/>
  <c r="E41" i="2" s="1"/>
  <c r="D18" i="2"/>
  <c r="F52" i="4"/>
  <c r="D19" i="2"/>
  <c r="D20" i="2" s="1"/>
  <c r="H52" i="4"/>
  <c r="F20" i="2"/>
  <c r="G52" i="4"/>
  <c r="E20" i="2" s="1"/>
  <c r="C20" i="2" l="1"/>
  <c r="D27" i="2" l="1"/>
  <c r="F27" i="2"/>
  <c r="E27" i="2"/>
  <c r="C27" i="2"/>
  <c r="D30" i="2"/>
  <c r="D32" i="2" s="1"/>
  <c r="F123" i="5"/>
  <c r="E123" i="5"/>
  <c r="C30" i="2"/>
  <c r="G123" i="5"/>
  <c r="H123" i="5"/>
  <c r="E30" i="2"/>
  <c r="E32" i="2" s="1"/>
  <c r="F30" i="2"/>
  <c r="F32" i="2" s="1"/>
  <c r="C32" i="2" l="1"/>
  <c r="F10" i="2"/>
  <c r="F41" i="2" s="1"/>
  <c r="H24" i="3"/>
</calcChain>
</file>

<file path=xl/sharedStrings.xml><?xml version="1.0" encoding="utf-8"?>
<sst xmlns="http://schemas.openxmlformats.org/spreadsheetml/2006/main" count="2952" uniqueCount="1107">
  <si>
    <t>Piano investimenti 2019/2021</t>
  </si>
  <si>
    <t>DGR 1-600 DEL 19.11.2014 - ELENCO INTERVENTI A.S.L. AL                              A SEGUITO DELLA RIORGANIZZAZIONE AZIENDALE</t>
  </si>
  <si>
    <t>Totale Investimenti</t>
  </si>
  <si>
    <t xml:space="preserve">     Anno 2019 </t>
  </si>
  <si>
    <t>Anno 2020</t>
  </si>
  <si>
    <t>Anno 2021</t>
  </si>
  <si>
    <t>Interventi a strutture ed impianti ambito Acqui Terme</t>
  </si>
  <si>
    <t>Interventi a strutture ed impianti ambito Casale Monferrato</t>
  </si>
  <si>
    <t>Interventi a strutture ed impianti ambito Novi Ligure</t>
  </si>
  <si>
    <t>Interventi a strutture ed impianti ambito Ovada</t>
  </si>
  <si>
    <t>Interventi a strutture ed impianti ambito Tortona</t>
  </si>
  <si>
    <t>TOTALI</t>
  </si>
  <si>
    <t>Interventi in materia di sicurezza antincendio</t>
  </si>
  <si>
    <t>Totale ASL AL lordo (Iva ed oneri compresi)</t>
  </si>
  <si>
    <t xml:space="preserve">Anno 2019     </t>
  </si>
  <si>
    <t>ambito Acqui Terme</t>
  </si>
  <si>
    <t>ambito Alessandria</t>
  </si>
  <si>
    <t>ambito Casale Monferrato</t>
  </si>
  <si>
    <t>ambito Novi Ligure</t>
  </si>
  <si>
    <t xml:space="preserve">Arquata Scrivia </t>
  </si>
  <si>
    <t>ambito Ovada</t>
  </si>
  <si>
    <t>ambito Tortona</t>
  </si>
  <si>
    <t>ambito Valenza</t>
  </si>
  <si>
    <t xml:space="preserve">TOTALI </t>
  </si>
  <si>
    <t>Interventi in materia di sicurezza STRUTTURE ED IMPIANTI</t>
  </si>
  <si>
    <t>Anno 2019</t>
  </si>
  <si>
    <t>(esclusi antincendio e piano di organizzazione DGR 1-600)</t>
  </si>
  <si>
    <t>Interventi in materia di sicurezza dotazione minima datori lavoro delegati</t>
  </si>
  <si>
    <t>Potenziamento rete infrastrutturale implementazione applicativi</t>
  </si>
  <si>
    <t>Totale ASL</t>
  </si>
  <si>
    <t>totale generale</t>
  </si>
  <si>
    <t>DGR 1-600 DEL 19.11.2014 - ELENCO INTERVENTI 2019-2021 A.S.L. AL  A SEGUITO DELLA RIORGANIZZAZIONE AZIENDALE - dettaglio</t>
  </si>
  <si>
    <t>Sede</t>
  </si>
  <si>
    <t>Struttura</t>
  </si>
  <si>
    <t>Intervento</t>
  </si>
  <si>
    <t>Importi lordi (Iva ed oneri compresi)</t>
  </si>
  <si>
    <t>note</t>
  </si>
  <si>
    <t>Titolo</t>
  </si>
  <si>
    <t>Acqui Terme</t>
  </si>
  <si>
    <t xml:space="preserve">Ospedale Mons. Giovanni Galliano </t>
  </si>
  <si>
    <t>a</t>
  </si>
  <si>
    <t>P.O. di Acqui Terme - Piano 2° locali pediatria - Modesti lavori edili ed impiantistici per trasferimento da distretto, di logopedia e palestra fisioteriapia pediatrica</t>
  </si>
  <si>
    <t>nuova voce 2019</t>
  </si>
  <si>
    <t>Distretto via Alessandria</t>
  </si>
  <si>
    <t>Interventi edili ed impiantistici per ricollocazione ambulatori ed uffici a seguito riorganizzazione aziendale, realizzazione spogliatoi personale sanitario.</t>
  </si>
  <si>
    <t>importo complessivo e importi parziali Acqui T.</t>
  </si>
  <si>
    <t>Novi Ligure</t>
  </si>
  <si>
    <t>Ospedale San Giacomo</t>
  </si>
  <si>
    <t>Piano 3° Nido patologico: modifiche strutturali ed impiantistiche locale esistente, per trasferimento attrezzatura da P.O. Tortona</t>
  </si>
  <si>
    <t>b</t>
  </si>
  <si>
    <t>Piano 2° SC Cardiologia: Incremento impianto trattamento aria emodinamica</t>
  </si>
  <si>
    <t>c</t>
  </si>
  <si>
    <t xml:space="preserve">Piano 2° ex SO CH: Interventi edili ed impiantistici per realizzazione ambulatori chirurgia e medicazione </t>
  </si>
  <si>
    <t>d</t>
  </si>
  <si>
    <t>Piano terra, nuova sala attesa CUP, segreteria e attesa pre ricovero e ricoveri ordinari, ambulatorio pre ricovero</t>
  </si>
  <si>
    <t>e</t>
  </si>
  <si>
    <t>Piano 2° Anatomia Patologica: Nuovo impianto trattamento aria / raffrescamento</t>
  </si>
  <si>
    <t>f</t>
  </si>
  <si>
    <t>Piano 5° parte: Ristrutturazione ed adeguamento normativo locali a disposizione da destinare a degenze pediatria e impianto raffrescamento intero piano</t>
  </si>
  <si>
    <t>g</t>
  </si>
  <si>
    <t>Piano terra ex rianimazione, interventi edili ed impiantistici per realizzazione sala conferenze e annessi servizi</t>
  </si>
  <si>
    <t>Poliambulatorio via Papa Giovanni XXIII n°1</t>
  </si>
  <si>
    <t xml:space="preserve">Interventi edili ed impiantistici per riorganizzazione funzionale dovuta all'accoglimento del SERD da trasferire da presidio ospedaliero </t>
  </si>
  <si>
    <t>importo complessivo e importi parziali Novi L.</t>
  </si>
  <si>
    <t>Ovada</t>
  </si>
  <si>
    <t>Ospedale civile Ovada</t>
  </si>
  <si>
    <t>Piano seminterrato: lavori edili ed impiantistici presso locale esistente ex deposito, per predisposizione nuovi spogliatoi personale femminile</t>
  </si>
  <si>
    <t xml:space="preserve">Piano 2° - Modesti interventi edili ed impiantistici per nuovo Ospedale di Comunità 15 p.l., presso locali disponibili ex degenza RRF. </t>
  </si>
  <si>
    <t xml:space="preserve">Nuova voce - Richiesta DG agosto 2018 nuovo ospedale comunità 15 p.l. </t>
  </si>
  <si>
    <t xml:space="preserve">Parte piani rialzato e 2°. Completamento trasferimento attività sanitarie da poliambulatorio di via XXV Aprile presso locali disponibili del PO  </t>
  </si>
  <si>
    <t xml:space="preserve">Distretto di via XXV Aprile </t>
  </si>
  <si>
    <t>Piano terra, manica retrocorpo. Interventi edili ed impiantistici per ricollocazione attività amministrativa, CSM, NPI, Medicina legale e Serd a seguito trasferimento attività sanitaria ambulatoriale presso l'ospedale</t>
  </si>
  <si>
    <t>nuova voce 2019 a seguito intervento b) ospedale</t>
  </si>
  <si>
    <t>importo complessivo e importi parziali Ovada</t>
  </si>
  <si>
    <t>Tortona</t>
  </si>
  <si>
    <t>Ospedale SS. Antonio e Margherita</t>
  </si>
  <si>
    <t xml:space="preserve">Riqualificazione locali ex Emodinamica </t>
  </si>
  <si>
    <t xml:space="preserve">P.O. di TORTONA "SS. Antonio e Margherita": Piano di riorganizzazione dei punti di erogazione (2° lotto): interventi strutturali ed impiantistici finalizzati alla creazione di un area di Riabilitazione al secondo piano. </t>
  </si>
  <si>
    <t/>
  </si>
  <si>
    <t>importo complessivo e importi parziali Tortona</t>
  </si>
  <si>
    <t xml:space="preserve">Casale </t>
  </si>
  <si>
    <t xml:space="preserve">Ospedale S. Spirito </t>
  </si>
  <si>
    <t xml:space="preserve">Progetto per l’incremento dell’attrattiva del Punto Nascite </t>
  </si>
  <si>
    <t xml:space="preserve">importo complessivo e importi parziali Casale </t>
  </si>
  <si>
    <t>Valenza</t>
  </si>
  <si>
    <t>Struttura del Comune di Valenza</t>
  </si>
  <si>
    <t>Realizzazione Casa della Salute FINANZIAMENTO TRAMITE PARTERNARIATO PUBBLICO PRIVA PPP</t>
  </si>
  <si>
    <t xml:space="preserve">DGR 3-4287del 29/11/16 : Castellazzo Bormida : 97.922- Valenza : 800.000, Moncalvo 216.294, Castelnuovo 727.521, Arquata 223.137. CASA DELLA SALUTE PPP DG 929 21/12/2018. PROPOSTA usare la quota investimenti riservata all’ex Ospedale di Moncalvo non utilizzata </t>
  </si>
  <si>
    <t>importo complessivo e importi parziali Valenza</t>
  </si>
  <si>
    <t>importo complessivo e importi parziali ASL AL</t>
  </si>
  <si>
    <t>Interventi in materia di SICUREZZA ANTINCENDIO 2019-2021 - dettaglio</t>
  </si>
  <si>
    <t>Ospedale Mons. Giovanni Galliano</t>
  </si>
  <si>
    <t>Adeguamento depositi al piano interrato (strutture di separazione, porte tagliafuoco, rivelazione, illuminazione di sicurezza)</t>
  </si>
  <si>
    <t xml:space="preserve">intervento necessario per scadenza 24.4.2019 - Misure compensative a seguito incontro con ing. Scalzi (rimozione tutti i materiali infiammabili presso i depositi ecc.) vedere mail inoltrata a DA DS il 15.11.18 con indicazioni </t>
  </si>
  <si>
    <t>intervento necessario per scadenza 24.4.2019</t>
  </si>
  <si>
    <t>Porte tagliafuoco locali tipo F TAC (filtro) e alcuni depositi di piano</t>
  </si>
  <si>
    <t xml:space="preserve">Reparti di degenza: Intercettazione elettrica e imp. ventilazione ai piani </t>
  </si>
  <si>
    <t>Impianto EVAC a tutti i piani escluso il 1° - lotto a (piani 2°, 3°, 4°, 6°)</t>
  </si>
  <si>
    <t xml:space="preserve">intervento necessario per scadenza 24.4.2019 - </t>
  </si>
  <si>
    <t xml:space="preserve">Distretto  </t>
  </si>
  <si>
    <t>Distretto sanitario e Poliambulatorio: Adeguamento depositi al piano interrato (strutture di separazione, porte tagliafuoco, rivelazione con centralina con combinatore telefonico, illuminazione di sicurezza)</t>
  </si>
  <si>
    <t>Ex Villa Mater (Uffici e ASCA): Adeguamento archivi e depositi al piano terra (strutture di separazione, porte tagliafuoco, rivelazione con centralina con combinatore telefonico, illuminazione di sicurezza)</t>
  </si>
  <si>
    <t>Alessandria</t>
  </si>
  <si>
    <t>EX OSPEDALE PSICHIATRICO S. GIACOMO</t>
  </si>
  <si>
    <t>Manutenzione ordinaria Impianto illuminazione di sicurezza</t>
  </si>
  <si>
    <t>HOSPICE IL GELSO</t>
  </si>
  <si>
    <t xml:space="preserve">Adeguamento impianto antincendio: installazione impianto Evac </t>
  </si>
  <si>
    <t>DISTRETTO PATRIA</t>
  </si>
  <si>
    <t>Affidamento incarico tecnico professionale attinente architettura e ingegneria per realizzazione di impianto rilevazione Fumi e EVAC Patria di Alessandria</t>
  </si>
  <si>
    <t xml:space="preserve">prop.det.2017/127 DT 131 del 18/9/17 €. 17.389,86 MANDRINO. €. 8.600,00 sola progettazione 2017 QE €. 232.783,00. DT 89 27/06/18 Aggiudicazione SAMET €.120.326,40 1° SAL €. 87.191,98   i restanti 124.183 su 2019 </t>
  </si>
  <si>
    <t>importo complessivo e importi parziali Alessandria</t>
  </si>
  <si>
    <t>Casale Monf.</t>
  </si>
  <si>
    <t>OSPEDALE S.SPIRITO</t>
  </si>
  <si>
    <t>Impianto rilevazione incendi, EVAC per la messa a norma e sicurezza antincendio dei corridoi del piano seminterrato</t>
  </si>
  <si>
    <t>Impianto rilevazione incendi, EVAC per la messa a norma e sicurezza antincendio dei corridoi del piano rialzato SCIA 2019 (escluso ala nord già finanziato fondi regionali vedi voce a )</t>
  </si>
  <si>
    <t xml:space="preserve"> Proposta DT 76 DT 86 13/06/17  €. 18.334,16. Progettazione EVAC superiore €. 240.000,00 </t>
  </si>
  <si>
    <t>Rifacimento e messa a norma impianto elettrico con predisposizione impianto rilevazione incendi locali seminterrati padiglioni bonificati da amianto</t>
  </si>
  <si>
    <t>Adeguamento antincendio impianto gas medicinali /Scia 2019)</t>
  </si>
  <si>
    <t>Realizzazione nuova centrale di riserva gas medicinali per adeguamento a normativa (terza fonte) come da UNI EN ISO 7396-1 ENI EN ISO  7396-2</t>
  </si>
  <si>
    <t>Fornitura porte REI per compartimentazione locali sporco/pulito e adibiti a  magazzino nei reparti</t>
  </si>
  <si>
    <t xml:space="preserve">Sistemi fissi automatici di rilevazione e segnalazione allarme incendio ed EVAC da installarsi nei corridoi del piano primo (Scia 2019) </t>
  </si>
  <si>
    <t>h</t>
  </si>
  <si>
    <t xml:space="preserve">Installazione e completamento illuminazione di emergenza corridoi piano seminterrato </t>
  </si>
  <si>
    <t>i</t>
  </si>
  <si>
    <t xml:space="preserve">Revisione e installazione inverter elettropompe sommerse impianto idrico antincendio </t>
  </si>
  <si>
    <t>l</t>
  </si>
  <si>
    <t>Adeguamento normativo dei  magazzini centrale ai fini antincendio per SCIA 2019 (compartimentazione, rilevazione ed estinzione incendi etc.)</t>
  </si>
  <si>
    <t>m</t>
  </si>
  <si>
    <t>EX PALAZZINA AMBULATORIO PSICHIATRICI: realizzazione impianto rilevazione incendi, nuova linea di alimentazione e adeguamento impianto elettrico, compartimentazione piano seminterrato, lavori edili connessi</t>
  </si>
  <si>
    <t>n</t>
  </si>
  <si>
    <t xml:space="preserve">MANUTENZIONE STRAORDINARIA ESTINTORI BASE DI GARA </t>
  </si>
  <si>
    <t>o</t>
  </si>
  <si>
    <t xml:space="preserve">MANUTENZIONE STRAORDINARIA PORTE TAGLIAFUOCO BASE DI GARA </t>
  </si>
  <si>
    <t>MONCALVO</t>
  </si>
  <si>
    <t>Casa della Salute Adeguamento antincendio per SCIA 2019 DM 19/03/2015 Impianto rilevazione fumi e EVAC, compartimentazione interna (porte REI)</t>
  </si>
  <si>
    <t>FINANZIAMENTO IMPUTATO SU CASE DELLA SALUTE DCR 3-4287 €. 85.000</t>
  </si>
  <si>
    <t xml:space="preserve">CONSULTORIO P.ZZA S.DOMENICO </t>
  </si>
  <si>
    <t xml:space="preserve">Adeguamento antincendio: impianto di rilevazione incendi ed Evac, primi interventi di compartimentazione </t>
  </si>
  <si>
    <t>DISTRETTO SANITARIO VIA PALESTRO</t>
  </si>
  <si>
    <t>Interventi di compartimentazione locali prospicenti scala esterna  con serramenti REI; spostamento e integrazione prese idranti interni</t>
  </si>
  <si>
    <t>Completamento e adeguamento impianto rilevamento e spegnimento automatico antincendio locali seminterrati adibiti a deposito SCIA 2019</t>
  </si>
  <si>
    <t>importo complessivo e importi parziali Casale M.</t>
  </si>
  <si>
    <t xml:space="preserve">PRESIDIO OSPEDALIERO </t>
  </si>
  <si>
    <t>Primi interventi urgenti adeguamento sicurezza antincendio compartimentazione scale e porte REI Magazzini</t>
  </si>
  <si>
    <t xml:space="preserve">importo complessivo e importi parziali Valenza </t>
  </si>
  <si>
    <t>Porte tagliafuoco, impianto rivelazione</t>
  </si>
  <si>
    <t>importo complessivo e importi parziali Arquata Scrivia</t>
  </si>
  <si>
    <t>Completamento impianto di rivelazione (n°200 riv) + EVAC</t>
  </si>
  <si>
    <t>Porte tagliafuoco nei reparti di degenza (depositi e corridoio). PTF locali tipo F: TAC, RMN,</t>
  </si>
  <si>
    <t>Completamento impianto rivelazione incendi ed EVAC aree sanitarie</t>
  </si>
  <si>
    <t>Completamento impianto rivelazione incendi aree amministrative (uffici)</t>
  </si>
  <si>
    <t xml:space="preserve">MANUTENZIONE STRAORDINARIA ESTINTORI BASE DI GARA  </t>
  </si>
  <si>
    <t xml:space="preserve">MANUTENZIONE STRAORDINARIA PORTE TAGLIAFUOCO  BASE DI GARA </t>
  </si>
  <si>
    <t>importo complessivo e importi parziali Novi Ligure</t>
  </si>
  <si>
    <t xml:space="preserve">Serravalle Scrivia </t>
  </si>
  <si>
    <t>RSA</t>
  </si>
  <si>
    <t>Porte tagliafuoco e realizzazione nuovi impianti: rivelazione ed allarme, EVAC, illuminazione di sicurezza</t>
  </si>
  <si>
    <t>Struttuta chiusa - L'intervento potrebbe essere inserito nel bando per la nuova gestione</t>
  </si>
  <si>
    <t xml:space="preserve">importo complessivo e importi parziali Serravalle Scrivia </t>
  </si>
  <si>
    <t>Ospedale</t>
  </si>
  <si>
    <t>Adeguamento depositi al piano seminterrato (strutture di separazione, porte tagliafuoco, rivelazione, illuminazione di sicurezza)</t>
  </si>
  <si>
    <t xml:space="preserve"> </t>
  </si>
  <si>
    <t xml:space="preserve">Vendita CROCE VERDE </t>
  </si>
  <si>
    <t>Completamento impianto rivelazione al piano rialzato (radiologia, CUP, corridoio chiesa)</t>
  </si>
  <si>
    <t xml:space="preserve">Impianto EVAC intera struttura </t>
  </si>
  <si>
    <t>Porte tagliafuoco locali tipo F TAC + montacarichi cucina a tutti i piani, depositi ai piani</t>
  </si>
  <si>
    <t>Distretto ex Caserma Passalacqua</t>
  </si>
  <si>
    <t>Realizzazione impianto rivelazione incendi ed EVAC</t>
  </si>
  <si>
    <t>Prop.Det.154/2017 DT 161 17/11/2017 CAZZULO €. 14.565,82 PROGETTO  €. 238.000,00-14.565,82) Aggiudicato Renzi DT 139 16/11/18  €. 116.090,19 - Autorizzati 14.11.18 € 240.000</t>
  </si>
  <si>
    <t xml:space="preserve">a </t>
  </si>
  <si>
    <t>adeguamento impianto rilevazione incendi</t>
  </si>
  <si>
    <t>completamento impianto EVAC</t>
  </si>
  <si>
    <t>I lotto progetto validato. Se disponibile finanziamento è avviabile l'iter di affidamento lavori. (importo compreso nella richiesta di finanziamento EDISAN 2018/2020 voce p.10 pari a €.1.030.00,00)</t>
  </si>
  <si>
    <t>impianti x dispositivi comando manuale arresto ventilatori UTA e interruzione energia elettrica</t>
  </si>
  <si>
    <t>adeguamento di compatibilità rete distribuzione gas medicali con sistema di compartimentazione antincendio e dispositivi di intercettazione manuale</t>
  </si>
  <si>
    <t>adeguamento impianti e compartimentazione antincendio locali adibiti a deposito</t>
  </si>
  <si>
    <t xml:space="preserve"> completamento della sostituzione lampade di emergenza </t>
  </si>
  <si>
    <t xml:space="preserve">MANUTENZIONE STRAORDINARIA ESTINTORI </t>
  </si>
  <si>
    <t xml:space="preserve">POLIAMBULATORIO CASTELNUOVO SCRIVIA </t>
  </si>
  <si>
    <t>Casa della Salute c/o ex Ospedale di Castelnuovo Scrivia Realizzazione impianto antincendio e compartimentazione</t>
  </si>
  <si>
    <t>Vedere progetto Casa della salute €. 520.000,0 Progetto approvato DG 334/2018 Indetta gara 20/07/2018. Aggiudicazione DT 129 22/10/18 contratto €. 271.051,93 ATI B&amp;B Costruzioni SRL/GM (29,112%) settore 72CS</t>
  </si>
  <si>
    <t>Interventi in materia di SICUREZZA STRUTTURE e IMPIANTI 2019-2021 - dettaglio</t>
  </si>
  <si>
    <t>Nuova piazzola per elisoccorso (HEMS Soccorso e Protezione civile)</t>
  </si>
  <si>
    <t>Lavori edili ed impiantistici per sostituzione celle frigorifere camere mortuarie, compresa fornitura e posa di nuove celle.</t>
  </si>
  <si>
    <t xml:space="preserve">Potenziamento centrale frigorifera monoblocco ospedale </t>
  </si>
  <si>
    <t xml:space="preserve">Adeguamento cabina elettrica ENEL CEI 016 </t>
  </si>
  <si>
    <t>Intervento necessario</t>
  </si>
  <si>
    <t>Realizzazione impianto raffrescamento locale trasformatori</t>
  </si>
  <si>
    <t xml:space="preserve">Implementazione UPS per sale operatorie e relativa linea alimentazione   </t>
  </si>
  <si>
    <t>Rifacimento impianto di pompaggio dell’acqua potabile</t>
  </si>
  <si>
    <t>Sistemazione aree esterne adibite a parcheggio</t>
  </si>
  <si>
    <t xml:space="preserve">nuova voce - Prot. ASL AL 49276 del 10.05.2018 </t>
  </si>
  <si>
    <t xml:space="preserve">Sostituzione UTA Dialisi </t>
  </si>
  <si>
    <t xml:space="preserve">Smantellamento impianti locali depuratore e smantellamento locale pompe acqua pozzi ex lavanderia </t>
  </si>
  <si>
    <t xml:space="preserve">Rifacimento impianto clorazione acque reflue  </t>
  </si>
  <si>
    <t xml:space="preserve">Ripristino pavimenti in pvc ammalorati reparti diversi </t>
  </si>
  <si>
    <t>nuova voce 2019 - segnalazioni ricevute da laboratorio analisi, pronto soccorso, medicina 2 ecc.</t>
  </si>
  <si>
    <t>Tinteggiatura ambienti sanitari</t>
  </si>
  <si>
    <t>nuova voce 2019 - richieste centralino e vari reparti</t>
  </si>
  <si>
    <t>p</t>
  </si>
  <si>
    <t xml:space="preserve">MANUTENZIONE STRAORDINARIA IMPIANTI ELEVATORI </t>
  </si>
  <si>
    <t>R.S.A. Mons. Capra</t>
  </si>
  <si>
    <t>Rifacimento muro perimetrale in pietra, su via De Gasperi</t>
  </si>
  <si>
    <t>Interventi di manutenzione straordinaria porzione copertura e facciate</t>
  </si>
  <si>
    <t xml:space="preserve">Nuova voce 2019 - Segnalazione ditta COGES prot. 119102 del 21.11.18 a seguito tromba d'aria </t>
  </si>
  <si>
    <t>Distretto di via Alessandria</t>
  </si>
  <si>
    <t>Ripassatura di parte della copertura zona uffici amministrativi e ambulatori ultima parte falda lato est -  mq 240 circa</t>
  </si>
  <si>
    <t>Nuova voce 2019 - Soggetto ad infiltrazioni - Preventivo ditta Cavelli lordo € 34.434 oltre Iva - Nell'anno 2018 con verbale d'urgenza 5.11.18 a seguito tromba d'aria è stata realizzata porzione di mq 360 sopra uffici protesica</t>
  </si>
  <si>
    <t>Completamento implementazione climatizzazione ambulatori e uffici</t>
  </si>
  <si>
    <t>Criticità ambientale - Anno 2018 installati 6 condizionatori - Restano numerosi ambulatori da climatizzare</t>
  </si>
  <si>
    <t xml:space="preserve">Sistemazione aree esterne - Completamento eliminazione barriere architettoniche, delimitazione aree destinate a parcheggio utenti e dipendenti, rifacimento segnaletica orizzontale e verticale, ripristini manto stradale, isola ecologica. </t>
  </si>
  <si>
    <t>nuova voce 2019 - Progetto preliminare approvato con deliberaz. 664 del 17.10.18 € 80.000  - A seguito segnalazione di non conformità prot. 39554 del 12.4.18</t>
  </si>
  <si>
    <t>Modesti interventi edili ed impiantistici presso Centro Salute Mentale per rispetto requisiti D Lgs 81/2008</t>
  </si>
  <si>
    <t>Nuova voce 2019 - Richiesta d.ssa Chiarlone e dr Casamento</t>
  </si>
  <si>
    <t>Neuro psichiatria infantile: interventi di risanamento da umidità, adeguamento servizi igienici H, impianto climatizzazione (escluso locali loogopedia per i quali è previsto trasferimento presso PO)</t>
  </si>
  <si>
    <t>A seguito segnalazione dr Galiano prot. 113720 del 16.11.2017 (importo presunto - esclusi locali logopedia)</t>
  </si>
  <si>
    <t>Palazzina uffici presso distretto di via Alessandria</t>
  </si>
  <si>
    <t>Sostituzione quadri elettrici ex Villa Mater e adeguamento impianto illuminazione emergenza</t>
  </si>
  <si>
    <t>Rifacimento facciata pericolante verso Via Mazzini e ripassatura copertura di copertura</t>
  </si>
  <si>
    <t xml:space="preserve">Urgente </t>
  </si>
  <si>
    <t>Realizzazione di nuova sede ambulatori Servizio Medico competente e Tutele</t>
  </si>
  <si>
    <t>Ripristino facciata verso parcheggio di via Mazzini e rifacimento porzione di tetto.</t>
  </si>
  <si>
    <t xml:space="preserve">Rimozione coibentazione in amianto dalle tubazioni con successiva ricoibentazione delle stesse presso i padiglioni "A" "B" e "C" </t>
  </si>
  <si>
    <t>Ripristino facciata, sostituzione pluviali e rimozione perdite tetto ex Chiesa</t>
  </si>
  <si>
    <t xml:space="preserve">Riparazione tetto mensa            </t>
  </si>
  <si>
    <t>Riparazione tetto Sala Chessa e Formazione</t>
  </si>
  <si>
    <t xml:space="preserve">Impianto di condizionamento sala Chessa e sala multimediale </t>
  </si>
  <si>
    <t xml:space="preserve">i </t>
  </si>
  <si>
    <t>Spostamento e sostituzione dei quadri elettrici posti nei locali seminterrati</t>
  </si>
  <si>
    <t>Adeguamento illuminotecnico degli uffici amministrativi del serv. Multizonale, Controllo di Gestione, Igiene Pubblica, dipartimento di salute mentale.</t>
  </si>
  <si>
    <t xml:space="preserve">Realizzazione di controparete  all'interno del servizio di medico competente con tinteggiatura dei locali </t>
  </si>
  <si>
    <t>Rifacimento copertura e realizzazione impianto ascensore presso  ex sede ARPA.</t>
  </si>
  <si>
    <t>Serramenti e infissi: manutenzione straordinaria e nuove realizzazioni per Epidemiologia e Veterinari</t>
  </si>
  <si>
    <t>Rifacimento impianto illuminazione locali seminterrati e bonifica degli stessi.</t>
  </si>
  <si>
    <t>q</t>
  </si>
  <si>
    <t>Adeguamento impianti elettrici, fonia , dati ed illuminazione presso servizio Centro diurno psichiatrico</t>
  </si>
  <si>
    <t>r</t>
  </si>
  <si>
    <t>Adeguamenti impianti elettrici, fonia e dati palazzina sede del Servizio Veterinario</t>
  </si>
  <si>
    <t>s</t>
  </si>
  <si>
    <t>Rifacimento porzione di copertura e ripristino porzione di pavimeto in pvc.</t>
  </si>
  <si>
    <t>Poliambulatorio Patria</t>
  </si>
  <si>
    <t>Rifacimento tetto Servizio Farmaceutico e e sostituzione porziome di recinzione verso via Ardigò</t>
  </si>
  <si>
    <t>Casale Monferrato</t>
  </si>
  <si>
    <t>Ospedale S. Spirito - Hospice Mons. Zaccheo</t>
  </si>
  <si>
    <t>Progetto esecutivo Ing. Rota del 28/06/2016   Stima Ing. Rota . NUOVO INCARICO PROGETTAZIONE A ROTA DT 93 29/06/18 €. 36.795,20 Approvazione progetto esecutivo prop DL 20/2018 €. 693.472,71</t>
  </si>
  <si>
    <t xml:space="preserve">Messa a norma impianto elettrico e condizionamento sala macchine CED </t>
  </si>
  <si>
    <t xml:space="preserve">Medicina uno :                                     Rifacimento pavimento, Installazione impianto Evac, sanificazione condotte aerauliche </t>
  </si>
  <si>
    <t>Rifacimento tratti di muro di cinta V.le Giolitti e S.da Vecchia Pozzo S.Evasio/ ang. Mortuario</t>
  </si>
  <si>
    <t xml:space="preserve">Fornitura e posa zanzariere reparti vari presidio ospedaliero </t>
  </si>
  <si>
    <t>Rifacimento parziale del muro di cinta (angolo Mortuario e angolo v.le Marchino )</t>
  </si>
  <si>
    <t xml:space="preserve">Rifacimento linea di scarico acque nere e di filtrazione reparto Dialisi (rischi igienico sanitari) e Messa a norma impianto elettrico e illuminazione dei relativi scantinati </t>
  </si>
  <si>
    <t>Asfaltatura percorsi danneggiati di viabilità esterna</t>
  </si>
  <si>
    <t>Abbattimento barriere architettoniche per accesso Pediatria e sottotetto (montalettighe)</t>
  </si>
  <si>
    <t>Sanificazione ambienti e tinteggiatura varie (degenza ORL/Otorino, ambulatori ginecologia/pediatria, ingresso dialisi e altre varie)</t>
  </si>
  <si>
    <t>Consolidamento strutturale del corpo fabbricato di ampliamento reparto Ostetricia/Ginecologia/ex medicina uomini</t>
  </si>
  <si>
    <t>Predisposizione per messa a norma impianto elettrico e f.m.  locali magazzino/ex lavanderia/laborat. Elettricisti comprensivo di assistenza muraria</t>
  </si>
  <si>
    <t xml:space="preserve">MANUTENZIONE STRAORDINARIA EDILE </t>
  </si>
  <si>
    <t xml:space="preserve">MATERIALE ELETTRICO PER MANUTENZIONE STRAORDINARIA </t>
  </si>
  <si>
    <t xml:space="preserve">MANUTENZIONE STRAORDINARIA GAS MEDICINALI </t>
  </si>
  <si>
    <t>t</t>
  </si>
  <si>
    <t>u</t>
  </si>
  <si>
    <t>RIQUALIFICAZIONE TECNOLOGICA GESTIONE CALORE</t>
  </si>
  <si>
    <t>DG 39  15/01/2015 periodo 2015/2020</t>
  </si>
  <si>
    <t>v</t>
  </si>
  <si>
    <t xml:space="preserve">NUOVA CENTRALE FRIGORIFERA A SERVIZIO PAD. OVEST </t>
  </si>
  <si>
    <t>DG 817 del 11/12/2017 periodo 2018/2027</t>
  </si>
  <si>
    <t>z</t>
  </si>
  <si>
    <t xml:space="preserve">GESTIONE CALORE MANUTENZIONE STRAORDINARIA + QUOTA INCENTIVI </t>
  </si>
  <si>
    <t>DG 383 19/05/11 e 325 04/04/12 periodo 2011/2032 ammortamento al 3%</t>
  </si>
  <si>
    <t>aa</t>
  </si>
  <si>
    <t xml:space="preserve">NUOVA CENTRALE TERMICA EX MAURIZIANO </t>
  </si>
  <si>
    <t>DG 12 03/03/16 periodo 2016/2030</t>
  </si>
  <si>
    <t>Moncalvo</t>
  </si>
  <si>
    <t xml:space="preserve">Demolizione parziale Ala nord e consolidamento corpo centrale dell'Antica porta dell'ex Ospedale San Marco di Moncalvo (AT) </t>
  </si>
  <si>
    <t>Prescrizioni verifiche biennali ascensori (n°2 montasporco del monoblocco degenze)</t>
  </si>
  <si>
    <t xml:space="preserve">Ambulatori pediatria piano terra - Modesti interventi edili ed impiantistici di adeguamento </t>
  </si>
  <si>
    <t>Nuova voce 2019 - Richiesta d.ssa Torielli 21.1.19</t>
  </si>
  <si>
    <t>Rifacimento impermeabilizzazione terrazzo al piano 3° (mq 100)</t>
  </si>
  <si>
    <t>Rifacimento impermeabilizzazione interna (in materiale ad uso alimentare) vasche accumulo acqua potabile</t>
  </si>
  <si>
    <t>Ripristini pavimentazioni stradali danneggiate nella viabilità interna via ospedale strada accesso al DEA</t>
  </si>
  <si>
    <t>Nuova voce 2019 - Anno 2018 ripristini cortili ex DEA</t>
  </si>
  <si>
    <t xml:space="preserve">nuova voce 2019 - Prot. ASL AL 49276 del 10.05.2018 </t>
  </si>
  <si>
    <t xml:space="preserve">Rimozione sottocopertura in amianto e rifacimento della copertura blocco uffici via Raggio (mq 950) </t>
  </si>
  <si>
    <t>Piano 2° Nefrologia (sala dialisi): Bilanciamento carichi elettrici su linee UPS</t>
  </si>
  <si>
    <t>Piano 2° Nefrologia (ambulatori): rifacimento blocco servizi igienici</t>
  </si>
  <si>
    <t>Ripristino impermeabilizzazioni canali di gronda monoblocco degenze e rifacimento intonaci sottostanti</t>
  </si>
  <si>
    <t>Rifacimento impermeabilizzazione soletta di copertura del blocco operatorio</t>
  </si>
  <si>
    <t>Rifacimento impermeabilizzazione copertura ex DEA costituita da giardino pensile (da eliminare)</t>
  </si>
  <si>
    <t xml:space="preserve">Alluvione del 13.10.2014 - Quadri elettrici e UPS a servizio del blocco operatorio e dell’area ambulatori-laboratori, fornitura nuovi quadri e trasferimento linee dal piano interrato al piano terra </t>
  </si>
  <si>
    <t>Alluvione del 13.10.2014 - Regimazione delle acque meteoriche provenienti da terreni e strade circostanti gli edifici facenti parte del presidio ospedaliero</t>
  </si>
  <si>
    <t>Acquisto di motopompa (idrovora) carrellata, al fine di fronteggiare tempestivamente eventi alluvionali come quelli del 13.10.2014</t>
  </si>
  <si>
    <t xml:space="preserve">GESTIONE CALORE NOVI ACQUI OVADA + QUOTA INCENTIVI </t>
  </si>
  <si>
    <t>DG 39 15/01/15 periodo 2015/2020</t>
  </si>
  <si>
    <t>Poliambulatorio di via Papa Giovanni XXIII</t>
  </si>
  <si>
    <t>Ripristino recinzione in ferro deteriorata nei supporti murati e asfaltatura cortile interno</t>
  </si>
  <si>
    <t>RSA La Brichetta di Novi</t>
  </si>
  <si>
    <t xml:space="preserve">Indagini di verifica stabilità strutturale a seguito presenza fessurazioni interne </t>
  </si>
  <si>
    <t>Nuova voce 2019 - Verifiche stabilità strutturale in corso a seguito di sopralluogo e richiesta della commissione di vigilanza - Durata prevista dell'indagine mesi 18 -</t>
  </si>
  <si>
    <t>RSA di Serravalle Scrivia, via Giani</t>
  </si>
  <si>
    <t>Antiche mura a confine. Messa in sicurezza dei contrafforti di contenimento</t>
  </si>
  <si>
    <t>Ospedale civile</t>
  </si>
  <si>
    <t>Rifacimento completo delle coperture in amianto (mq 2.210 = 1430+780)</t>
  </si>
  <si>
    <t>Progetto originario € 560.000 - Perizia di variante in corso importo complessivo rideterminato € 457.095 (risparmio € 102.905) - Fine lavori prevista febbraio 2019 - Anno 2018 € 1° SAL lavori € 205.285,61 iva ed oneri compresi determina 13/2019</t>
  </si>
  <si>
    <t xml:space="preserve">Radiologia - Fornitura e posa di n°2 porte schermate </t>
  </si>
  <si>
    <t xml:space="preserve">urgentissimo - pericolo caduta serramento </t>
  </si>
  <si>
    <t>Sistemazione area interna zona cucina adibita a parcheggio auto aziendali e delimitazione isola ecologica</t>
  </si>
  <si>
    <t>Sostituzione serramenti camera calda pronto soccorso</t>
  </si>
  <si>
    <t>Sostituzione centrale refrigerazione impianto di condizionamento e completamento impianto pronto soccorso</t>
  </si>
  <si>
    <t>Parco Villa Gabrieli</t>
  </si>
  <si>
    <t xml:space="preserve">Messa in sicurezza, monitoraggio, controllo della stabilità e successivo rifacimento di parte del muro perimetrale di contenimento, a confine tra la proprietà ASL e la pubblica via Carducci </t>
  </si>
  <si>
    <t>Rifacimento porzione di cancellata divelta da caduta albero secolare a seguito di tromba d'aria del 29.10.18</t>
  </si>
  <si>
    <t>urgente - intervento richiesto da soprintendenza</t>
  </si>
  <si>
    <t>Distretto di via XXV Aprile</t>
  </si>
  <si>
    <t xml:space="preserve">Rifacimento pavimentazione e impermeabilizzazione terrazzo piano 2° (copertura sede Veterinari) </t>
  </si>
  <si>
    <t xml:space="preserve">Croce verde </t>
  </si>
  <si>
    <t xml:space="preserve">Rifacimento del tetto della palazzina ospitante la Croce Verde Ovadese </t>
  </si>
  <si>
    <t>(immobile in procedura di alienazione)</t>
  </si>
  <si>
    <t xml:space="preserve"> importo complessivo e importi parziali Ovada</t>
  </si>
  <si>
    <t>Caserma Passalacqua</t>
  </si>
  <si>
    <t>Rifacimento piccola  orditura e copertura in coppi previa posa di lastre tipo "tegolit" con sostituzione di  pluviali e posa di sistema di allontanamento piccioni .</t>
  </si>
  <si>
    <t>In alternativa ma non risolutiva, posa di rete antipicione  e ripristino perdite tetto € 50.000,00</t>
  </si>
  <si>
    <t xml:space="preserve">Sostituzione posa in opera gruppo frigo distretto Vi Milazzo </t>
  </si>
  <si>
    <t>Riqualificazione quadri elettrici UTA non più a norma ed in stato di usura reparti Chirurgia, Otorino, Medicina</t>
  </si>
  <si>
    <t>Ospedale S.Antonio e Margherita</t>
  </si>
  <si>
    <t>Realizzazione cavidotto seminterrato</t>
  </si>
  <si>
    <t xml:space="preserve">Manutenzione straordinaria e urgente a 7 impianti elevatori </t>
  </si>
  <si>
    <t>Impermeabilizzazione copertura centrale termica e consolidamento scala accesso centrale termica</t>
  </si>
  <si>
    <t>Aggiornamento e adeguamento rete O2 n.2  sottostazioni</t>
  </si>
  <si>
    <t>Manutenzione e riparazione porte automatiche Sala operatoria di Otorino</t>
  </si>
  <si>
    <t xml:space="preserve">Sistemazione porte blocco operatorio 2° piano </t>
  </si>
  <si>
    <t xml:space="preserve">Sanificazione e tinteggiatura  reparti vari </t>
  </si>
  <si>
    <t>Adeguamento normativo sicurezza impianti elettrici *(da 4 previsti a 2 ) gruppi continuità per rianimazione I e II blocco operatorio e CED</t>
  </si>
  <si>
    <t>Asfaltatura percorsi e aree interne</t>
  </si>
  <si>
    <t>rifacimento balconi prospetto ex pediatria 2 piani</t>
  </si>
  <si>
    <t>Sistemazione intonaco facciata cucina</t>
  </si>
  <si>
    <t>Sostituzione tratti linee idriche acqua sanitaria ammalorate</t>
  </si>
  <si>
    <t>Incremento di prese dedicate ogni posto letto x collegamento letti elettrici</t>
  </si>
  <si>
    <t>Sostituzione n.2 BATTERIE gruppi di continuità</t>
  </si>
  <si>
    <t>Pronto Soccorso parte non ristrutturata: rifacimento impianti elettrici</t>
  </si>
  <si>
    <t>Laboratorio Analisi (2p) : rifacimento impianti elettrici</t>
  </si>
  <si>
    <t>Rifacimento(ultima parte) copertura e sostituzione pluviali P.O.</t>
  </si>
  <si>
    <t>rifacimento quadri elettrici seminterrato con relative nuove alimentazioni e nuova distribuzione principale</t>
  </si>
  <si>
    <t>Revisione gruppo elettrogeno Goffi</t>
  </si>
  <si>
    <t>ab</t>
  </si>
  <si>
    <t>ac</t>
  </si>
  <si>
    <t>ad</t>
  </si>
  <si>
    <t>ae</t>
  </si>
  <si>
    <t>DG 2023 30/11/09 e 325 04/04/12 periodo 2009/2032 AMMORTAMENTO AL 3%</t>
  </si>
  <si>
    <t>VIA SADA TORTONA</t>
  </si>
  <si>
    <t>Intervento di manutenzione straordinaria coperture campanile in condizioni di precarietà Via Sada Tortona (pericolo crollo)</t>
  </si>
  <si>
    <t>TORTONA GUM</t>
  </si>
  <si>
    <t>interventi edli e impiantistici per riqualificazione e adeguamento magazzino gen.le e p.t. vecchio obitorio per stoccaggio farmaci a liv. Aziendale</t>
  </si>
  <si>
    <t>Castelnuovo S.</t>
  </si>
  <si>
    <t>Poliambulatorio Castelnuovo S.</t>
  </si>
  <si>
    <t>Rifacimento porzione di tetto</t>
  </si>
  <si>
    <t xml:space="preserve">CASA DELLA SALUTE </t>
  </si>
  <si>
    <t>OSPEDALE  ex Mauriziano</t>
  </si>
  <si>
    <t xml:space="preserve">Messa in sicurezza ringhiere e balconi (in sostituzione di quelli esistenti disancorati) e altri interventi edilizi. </t>
  </si>
  <si>
    <t xml:space="preserve">Villetta del P.O. Mauriziano </t>
  </si>
  <si>
    <t xml:space="preserve">Riparazione rottura tetto e messa in sicurezza copertura : Distacco intonaci murature esterne e cornicione e sistemazione cortile </t>
  </si>
  <si>
    <t xml:space="preserve">Interventi su richiesta datori di lavoro delegati </t>
  </si>
  <si>
    <t>interventi su richiesta datore di lavoro delegati</t>
  </si>
  <si>
    <t>Interventi su richiesta datori di lavoro delegati</t>
  </si>
  <si>
    <t>in attesa di disposizioni definitive da parte del direttore di distretto</t>
  </si>
  <si>
    <t>nuova voce 2019 - richiesta 21.1.19</t>
  </si>
  <si>
    <t>Trasferimento attività sanitaria da distretto, in attesa di disposizioni definitive da parte del direttore di distretto e del direttore medico di presidio. prop. DL 15/2018 approvazione progetto base di gara €. 38.025,39 somme a disp. €. 21.049,61 Tot. €. 59.075,00</t>
  </si>
  <si>
    <t>da finanziare</t>
  </si>
  <si>
    <t>Finanziamento dedicato ???</t>
  </si>
  <si>
    <t>Impianto di rilevazione ai piani interrato, terra, 2° e 5° e capannone (n°250 sensori circa più centraline, cavi, targhe, ecc..)</t>
  </si>
  <si>
    <t>Impianto EVAC a tutti i piani escluso il 1° - lotto b (piani seminterrato, terra, 5°)</t>
  </si>
  <si>
    <t>Det.145/2016 - DT 9 25/01/2017 €. 25.469,45 SOLA PROGETTAZIONE €. 10.619,86 su 2017  PROGETTO SEMINTERRATI €. 395.000.</t>
  </si>
  <si>
    <t>Interventi di compartimentazione e realizzazione rete idranti interna ed esterna</t>
  </si>
  <si>
    <t xml:space="preserve">Prop. DT 49/2018. Impianto rilevazione incendi ed EVAC Ing. Scalzi €. 10.785,03, Prop DL 19/2018 approvazione progetto €. 117.789, prop. DT 137 aggiudicazione lavori Via Palestro Elettrica LB copertura €. 107.004,00 su 2019 INIZIO LAVORI 10/01/2019 60 gg </t>
  </si>
  <si>
    <t>II lotto progetto validato. Se disponibile finanziamento è avviabile l'iter di affidamento lavori. (importo compreso nella richiesta di finanziamento EDISAN 2018/2020 voce p.10 pari a €.1.030.00,00)</t>
  </si>
  <si>
    <t>Ospedale S.Spirito</t>
  </si>
  <si>
    <t>Ospedale S.Giacomo</t>
  </si>
  <si>
    <t>Acqui</t>
  </si>
  <si>
    <t>Altri interventi da realizzare mediante altre forme di finanziamento</t>
  </si>
  <si>
    <t xml:space="preserve">Nuova voce 2019 - Le elevate temperature degli ultimi anni nel periodo estivo portano le macchine a lavorare alla massima potenza sotto stress </t>
  </si>
  <si>
    <t>a -b</t>
  </si>
  <si>
    <t>Consolidamento strutturale per fondazioni  Hospice “Mons. Zaccheo” e lavori di completamento per locali seminterrato - parte a carico ASL</t>
  </si>
  <si>
    <t>Casale M</t>
  </si>
  <si>
    <t>Novi</t>
  </si>
  <si>
    <t>STRUTTURA</t>
  </si>
  <si>
    <t>SEDE SERVIZIO</t>
  </si>
  <si>
    <t>ATTREZZATURA</t>
  </si>
  <si>
    <t>COSTO PRESUNTO CON IVA</t>
  </si>
  <si>
    <t>anno 2019</t>
  </si>
  <si>
    <t>anno 2019 finanziamento</t>
  </si>
  <si>
    <t>anno 2020</t>
  </si>
  <si>
    <t>anno 2021</t>
  </si>
  <si>
    <t>S= SOST.                    N= NUOVA</t>
  </si>
  <si>
    <t>PRIORITA' 1</t>
  </si>
  <si>
    <t>PRIORITA' 2</t>
  </si>
  <si>
    <t xml:space="preserve">PRIORITA' 3 </t>
  </si>
  <si>
    <t>NOTE</t>
  </si>
  <si>
    <t>DIPARTIMENTO MEDICO</t>
  </si>
  <si>
    <t>Endoscopia</t>
  </si>
  <si>
    <t>Da determinare</t>
  </si>
  <si>
    <t>Noleggio triennale</t>
  </si>
  <si>
    <t>Medicina/Cardio</t>
  </si>
  <si>
    <t>Ecografo portatile</t>
  </si>
  <si>
    <t>N</t>
  </si>
  <si>
    <t>Cardiologia</t>
  </si>
  <si>
    <t>ECG cancellabile con sonda ECG e TE 3D</t>
  </si>
  <si>
    <t>Upgrade EcoPhilips ie 33</t>
  </si>
  <si>
    <t xml:space="preserve">Monitor per pazienti da trasportare </t>
  </si>
  <si>
    <t>Defibrillatore per sala interventistica</t>
  </si>
  <si>
    <t>Neurologia</t>
  </si>
  <si>
    <t xml:space="preserve">Ecodoppler con sonda </t>
  </si>
  <si>
    <t>S</t>
  </si>
  <si>
    <t>Telecamere e accessori per video EEG</t>
  </si>
  <si>
    <t>Medicina</t>
  </si>
  <si>
    <t>Ecocardiografo</t>
  </si>
  <si>
    <t>EMG</t>
  </si>
  <si>
    <t>DIPARTIMENTO chirurgico</t>
  </si>
  <si>
    <t>CHIRURGIA - ACQUI T.</t>
  </si>
  <si>
    <t>N. 1 Sistema THD (Transanal haemorrhoidal dearterialization)</t>
  </si>
  <si>
    <t>Spesa annua app. comodato</t>
  </si>
  <si>
    <t>CHIRURGIA - CASALE M.</t>
  </si>
  <si>
    <t>N. 1 Ecografo con sonda Convex e Transrettale</t>
  </si>
  <si>
    <t>N. 1 Set pinze per chirurgia epatica laparoscopica</t>
  </si>
  <si>
    <t>Spesa corrente</t>
  </si>
  <si>
    <t>CHIRURGIA - NOVI L.</t>
  </si>
  <si>
    <t>N. 2 Lampade scialitiche</t>
  </si>
  <si>
    <t>N. 2 Elettrobisturi</t>
  </si>
  <si>
    <t>N. 1 Ecografo portatile</t>
  </si>
  <si>
    <t>N. 10 Aste portaflebo</t>
  </si>
  <si>
    <t>BREAST UNIT - TORTONA</t>
  </si>
  <si>
    <t>N. 1 Set manipoli Atec per biopsie ecoguidate della mammella</t>
  </si>
  <si>
    <t>302/18</t>
  </si>
  <si>
    <t>Copertura per tutto 2019</t>
  </si>
  <si>
    <t>Det. ELAP</t>
  </si>
  <si>
    <t>eliminare</t>
  </si>
  <si>
    <t>Matrici dermiche Braxon (Ditta Decomed)</t>
  </si>
  <si>
    <t>197/18</t>
  </si>
  <si>
    <t>Materiale sanitario</t>
  </si>
  <si>
    <t>OCULISTICA - CASALE M.</t>
  </si>
  <si>
    <t>N. 1 Laser Iridex</t>
  </si>
  <si>
    <t>Noleggio??</t>
  </si>
  <si>
    <t>N. 1 Tonometro a soffio</t>
  </si>
  <si>
    <t>O.R.L. - ACQUI T.</t>
  </si>
  <si>
    <t>N. 1 Audiometro</t>
  </si>
  <si>
    <t>N. 1 Pedana stabilometrica</t>
  </si>
  <si>
    <t>N. 1 Fibra ottica flessibile per laringoscopia</t>
  </si>
  <si>
    <t>N. 1 Specchio frontale luce alogena con fonte luminosa</t>
  </si>
  <si>
    <t>O.R.L. - CASALE M.</t>
  </si>
  <si>
    <t>N. 1 Impedenzometro</t>
  </si>
  <si>
    <t>O.R.L. - NOVI L.</t>
  </si>
  <si>
    <t>O.R.L. - OVADA</t>
  </si>
  <si>
    <t>O.R.L. - TORTONA</t>
  </si>
  <si>
    <t>ORTOPEDIA - ACQUI T.</t>
  </si>
  <si>
    <t>N. 1 Kinetec</t>
  </si>
  <si>
    <t>N. 1 Motore piccola chirurgia</t>
  </si>
  <si>
    <t>N. 1 Sega oscillante a batteria per grandi segmenti</t>
  </si>
  <si>
    <t>N. 2 Motori a batteria per grandi segmenti</t>
  </si>
  <si>
    <t>ORTOPEDIA - CASALE M.</t>
  </si>
  <si>
    <t>N. 2 Carrelli porta cartelle cliniche</t>
  </si>
  <si>
    <t>N. 2 Kinetec motorizzati</t>
  </si>
  <si>
    <t>N. 1 Lampada scialitica portatile</t>
  </si>
  <si>
    <t>N. 1 Set trapani e seghe</t>
  </si>
  <si>
    <t>N. 1 Colonna artroscopica</t>
  </si>
  <si>
    <t>ORTOPEDIA - NOVI L.</t>
  </si>
  <si>
    <t>N. 1 Trapano motore+Set pinze artroscopiche+Sega+Pila Stryker</t>
  </si>
  <si>
    <t>ORTOPEDIA - TORTONA</t>
  </si>
  <si>
    <t>N. 1 Motore e manipoli per chirurgia traumatologica e protesica</t>
  </si>
  <si>
    <t>N. 1 Deambulatore</t>
  </si>
  <si>
    <t xml:space="preserve">UROLOGIA - CASALE M. </t>
  </si>
  <si>
    <t>N. 1 Laser Rocadem per calcolosi (noleggio)</t>
  </si>
  <si>
    <t>Noleggio?? App+mat cons.</t>
  </si>
  <si>
    <t>UROLOGIA - NOVI L.</t>
  </si>
  <si>
    <t>N. 1 Sistema aspiraliquidi e gas Stryker</t>
  </si>
  <si>
    <t>Noleggio 25000 anno</t>
  </si>
  <si>
    <t>N. 1 Apparecchiatura di urodinamica</t>
  </si>
  <si>
    <t>N. 1 Monitor con sistema multi switch Storz</t>
  </si>
  <si>
    <t>N. 1 Sistema di archiviazione Olympus</t>
  </si>
  <si>
    <t>N. 1 Retrattore chirurgico</t>
  </si>
  <si>
    <t>N. 2 Cistoscopi rigidi</t>
  </si>
  <si>
    <t>N. 2 Resettori Olympus</t>
  </si>
  <si>
    <t>ACQUI T.</t>
  </si>
  <si>
    <t>DIPARTIMENTO MECAU</t>
  </si>
  <si>
    <t>SC Anestesia Rianimazione</t>
  </si>
  <si>
    <t>n. 4 apparecchi anestesia</t>
  </si>
  <si>
    <t>Alta</t>
  </si>
  <si>
    <r>
      <t xml:space="preserve">Sostituzione apparecchiature fuori produzione e in obsolescenza (non più garantita riparazione quando terminati ricambi del produttore). </t>
    </r>
    <r>
      <rPr>
        <b/>
        <sz val="8"/>
        <rFont val="Times New Roman"/>
        <family val="1"/>
      </rPr>
      <t>Censimento e valutazione Servizio TBICT - Sostituzione apparecchiature Datex in dotazione dal 1996-1997 (Urgente sostituzione almeno 3 apparecchi con monitor parametri vitali) -</t>
    </r>
  </si>
  <si>
    <t>7anni</t>
  </si>
  <si>
    <t>n. 4 ventilatori rianimazione e Terapia Intensiva</t>
  </si>
  <si>
    <r>
      <t>Sostituzione apparecchiature fuori produzione e in obsolescenza (non più garantita riparazione quando terminati ricambi del produttore).</t>
    </r>
    <r>
      <rPr>
        <b/>
        <sz val="8"/>
        <rFont val="Times New Roman"/>
        <family val="1"/>
      </rPr>
      <t xml:space="preserve"> Censimento e valutazione Servizio TBICT - Sostituzione Servo 300 Siemens e Servo 900 in obsolescenza </t>
    </r>
  </si>
  <si>
    <t>n. 6 Letti Rianimazione TI</t>
  </si>
  <si>
    <t xml:space="preserve">Sostituzione dotazione fuori produzione e in obsolescenza - Acquisto o noleggio divenuto urgente per inadeguatezza e obsolescenza letti in uso (almeno 5 letti) - </t>
  </si>
  <si>
    <t>SC MECAU</t>
  </si>
  <si>
    <t>n. 1 ventilatori DEA/PS</t>
  </si>
  <si>
    <r>
      <t xml:space="preserve">Sostituzione apparecchiature fuori produzione e in obsolescenza vecchi Jolly. In caso assenza dotazione possibile scambio. </t>
    </r>
    <r>
      <rPr>
        <b/>
        <sz val="8"/>
        <rFont val="Times New Roman"/>
        <family val="1"/>
      </rPr>
      <t>Censimento e valutazione Servizio TBICT - Sostituzione apparecchiature in dotazione dal 1998 - Requisito per accreditamento</t>
    </r>
    <r>
      <rPr>
        <b/>
        <sz val="8"/>
        <color indexed="10"/>
        <rFont val="Times New Roman"/>
        <family val="1"/>
      </rPr>
      <t xml:space="preserve"> </t>
    </r>
  </si>
  <si>
    <t>n. 1 sonda lineare wireless e n.1 tablet</t>
  </si>
  <si>
    <t>Mancante in dotazione - Utilizzabile per Blocchi e posizionamento CVC sia in SO che Rianimazione</t>
  </si>
  <si>
    <t>n. 1 videolaringoscopio</t>
  </si>
  <si>
    <t>Mancante in dotazione</t>
  </si>
  <si>
    <t>n.1 apparecchio per CVVH</t>
  </si>
  <si>
    <t>Mancante in dotazione - Unica sede tra Rianimazioni e TI mancante della possibilità di effettuare CRRT</t>
  </si>
  <si>
    <t>n. 4 monitor parametri vitali rianimazione</t>
  </si>
  <si>
    <t>Sostituzione apparecch fuori produzione e in obsolescenza - Sostituzione monitor Datex (presenti già 2 Philips recuperati da UTIC)</t>
  </si>
  <si>
    <t>n. 3 monitor parametri DEA</t>
  </si>
  <si>
    <t>Dotazione mancante - Necessari per accreditamento OBI e dotazione</t>
  </si>
  <si>
    <t>CASALE M.</t>
  </si>
  <si>
    <t>n. 5 ventilatori Rianimazione e T.I.</t>
  </si>
  <si>
    <t xml:space="preserve">Sostituzione apparecchi fuori produzione e in obsolescenza - N° 2 Servo 300 anno 1999 - N° 2 Evita anno 2006 - N°1 Galileo anno 1998 (Urgente sostituzione di almeno 2 Servo e Galileo)  - </t>
  </si>
  <si>
    <t>n. 8 Letti Rianimazione TI</t>
  </si>
  <si>
    <t xml:space="preserve">Sostituzione dotazione fuori produzione e in obsolescenza - Acquisto o noleggio divenuto urgente per inadeguatezza e obsolescenza letti in uso (almeno 6 letti) </t>
  </si>
  <si>
    <t>n. 5 apparecchi anestesia</t>
  </si>
  <si>
    <t>Sostituzione apparecchiature fuori produzione e in obsolescenza - N° 1 Kion anno 1999 - N° 4 Servo 900 anno 1991 (sostituire almeno il Kion) -</t>
  </si>
  <si>
    <r>
      <t>Sostituzione apparecchiature fuori produzione e in obsolescenza vecchi Jolly. Se assenza dotazione possibile scambio - N° 1 Jollytronic anno 1998 (Sostituire almeno Jollytronic per accreditamento)</t>
    </r>
    <r>
      <rPr>
        <b/>
        <sz val="8"/>
        <color indexed="10"/>
        <rFont val="Times New Roman"/>
        <family val="1"/>
      </rPr>
      <t xml:space="preserve">  </t>
    </r>
  </si>
  <si>
    <t>n. 1 sistema riscaldamento paziente</t>
  </si>
  <si>
    <t>Mancante dotazione DEA</t>
  </si>
  <si>
    <t>n. 1 armadio scalda liquidi/coperte</t>
  </si>
  <si>
    <t>Mancante a dotazione - Acquistabile con disponibilità donazione a Anestesia e Rianimazione Casale Monferrato - Utilizzabile per Blocchi e posizionamento CVC sia in Sala che in Rianimazione)</t>
  </si>
  <si>
    <t>n. 1 capnografi</t>
  </si>
  <si>
    <t>Mancante a dotazione (richiesta  fondamentale nei DEA di Casale e Novi dalle nuove linee guida AHA 2015)</t>
  </si>
  <si>
    <t>n. 4 barelle da trasporto</t>
  </si>
  <si>
    <t>Sostituzione apparecchiature vetuste - Per la messa in sicurezza</t>
  </si>
  <si>
    <t>n. 2 ventilatori rianimazione e ter. Intensiva</t>
  </si>
  <si>
    <t>50.000,00 (noleggio annuo x 7 anni €. 11.000,00/anno)</t>
  </si>
  <si>
    <t>Media</t>
  </si>
  <si>
    <t>Sostituzione apparecchiature fuori produzione e in obsolescenza</t>
  </si>
  <si>
    <t>n. 1 centrale parametri vitali</t>
  </si>
  <si>
    <t>Mancante dotazione DEA Casale Monf.to</t>
  </si>
  <si>
    <t>n. 1 sistemi per ipotermia terapeutica (caldo - freddo)</t>
  </si>
  <si>
    <t>Mancante a dotazione - Gara interaziendale in corso</t>
  </si>
  <si>
    <t>n. 1 sistemi alti flussi</t>
  </si>
  <si>
    <t>Mancante a dotazione</t>
  </si>
  <si>
    <t>SSD Terapia Dolore</t>
  </si>
  <si>
    <t>n. 1 sonda lineare vascolare per ecografo</t>
  </si>
  <si>
    <t>n. 9 monitor parametri vitali rianimazione</t>
  </si>
  <si>
    <t>Sostituzione apparecchiature fuori produzione e in obsolescenza - Sostituzione Monitor Siemens in obsolescenza e con moduli non più riparabili (3 monitor non più utilizzabili)</t>
  </si>
  <si>
    <t>n. 4 monitor parametri vitali DEA</t>
  </si>
  <si>
    <t>Dotazione carente - Necessari per accreditamento OBI e dotazione</t>
  </si>
  <si>
    <t>NOVI L.</t>
  </si>
  <si>
    <t>n. 6 ventilatori rianimazione e ter. Intensiva</t>
  </si>
  <si>
    <r>
      <t>Sostituzione apparecchiature fuori produzione e in obsolescenza (non più garantita riparazione quando terminati ricambi del produttore).</t>
    </r>
    <r>
      <rPr>
        <b/>
        <sz val="8"/>
        <rFont val="Times New Roman"/>
        <family val="1"/>
      </rPr>
      <t xml:space="preserve"> Censimento e valutazione Servizio TBICT - Urgente sostituzione almeno 2 Veolar e Galileo tamponabile ancora per qualche mese  -</t>
    </r>
    <r>
      <rPr>
        <b/>
        <sz val="8"/>
        <color indexed="10"/>
        <rFont val="Times New Roman"/>
        <family val="1"/>
      </rPr>
      <t xml:space="preserve"> </t>
    </r>
  </si>
  <si>
    <t>n. 7 Letti Rianimazione TI</t>
  </si>
  <si>
    <t xml:space="preserve">Sostituzione dotazione fuori produzione e in obsolescenza - Urgente sostituzione almeno 6 (materassi in accordo con scelta letti) </t>
  </si>
  <si>
    <r>
      <t>Sostituzione apparecchiature fuori produzione e in obsolescenza (non più garantita riparazione quando terminati ricambi del produttore).</t>
    </r>
    <r>
      <rPr>
        <b/>
        <sz val="8"/>
        <rFont val="Times New Roman"/>
        <family val="1"/>
      </rPr>
      <t xml:space="preserve"> Censimento e valutazione Servizio TBICT - N° 2 Servo 900c antecedente anno 2000, N° 2 Jolly anno 1998, N° 1 Archimede anno 2002 (fuori uso) - Urgente sostituzione almeno Jolly e Archimede (teoricamente in sostituzione 2017) -</t>
    </r>
  </si>
  <si>
    <t xml:space="preserve"> n. 1 ventilatori DEA/PS</t>
  </si>
  <si>
    <r>
      <t xml:space="preserve">Sostituzione apparecchiature fuori produzione e in obsolescenza vecchi Jolly (non più garantita riparazione quando terminati ricambi del produttore). In caso assenza dotazione possibile scambio se acquisiti gli altri ventilatori o acquisito upgrade a Tortona. </t>
    </r>
    <r>
      <rPr>
        <b/>
        <sz val="8"/>
        <rFont val="Times New Roman"/>
        <family val="1"/>
      </rPr>
      <t xml:space="preserve">Censimento e valutazione Servizio TBICT - N° 1 Raphael anno 2004 (teoricamente in acquisizione 2017) - Sostituzione URGENTE per accreditamento   </t>
    </r>
  </si>
  <si>
    <t>n. 1 monitor parametri vitali</t>
  </si>
  <si>
    <t>Mancante dotazione DEA (attribuire sala triage di Novi per rilevare parametri vitali)</t>
  </si>
  <si>
    <t>n. 1 armadi scalda liquidi /coperte</t>
  </si>
  <si>
    <t>Mancante a dotazione - Acquistabile con disponibilità lascito a P.O. Novi Ligure - Utilizzabile per Blocchi e posizionamento CVC sia in SO che Rianimazione</t>
  </si>
  <si>
    <t>Mancante in dotazione - Teoricamente acquisizione nel 2017</t>
  </si>
  <si>
    <t>n.1 monitor trasporto intra ospedaliero</t>
  </si>
  <si>
    <t>Sostituzione di apparecchiatura non riparata</t>
  </si>
  <si>
    <t>n.1 monitor parametri vitali rianimazione</t>
  </si>
  <si>
    <t>n. 1 monitor defibrillatore</t>
  </si>
  <si>
    <t>Sostituzione apparecchio obsoleto</t>
  </si>
  <si>
    <t>n. 1 capnografo</t>
  </si>
  <si>
    <t>Mancante a dotazione (richiesta ritenuta fondamentale nei due DEA di Casale e Novi dalle nuove linee guida AHA 2015 per RCP e ECC</t>
  </si>
  <si>
    <t>Sostituzione apparecchiature vetuste</t>
  </si>
  <si>
    <t>n. 1 ecografo</t>
  </si>
  <si>
    <r>
      <t>Sostituzione per obsolescenza e danneggiamento delle sonde la cui riparazione risulta onerosa per vetustà macchina.</t>
    </r>
    <r>
      <rPr>
        <b/>
        <sz val="8"/>
        <rFont val="Times New Roman"/>
        <family val="1"/>
      </rPr>
      <t xml:space="preserve"> Censimento e valutazione Servizio TBICT</t>
    </r>
  </si>
  <si>
    <t>n. 2 ventilatori Rianimazione e T. I.</t>
  </si>
  <si>
    <r>
      <t>Sostituzione apparecchiature fuori produzione e in obsolescenza (non più garantita riparazione quando terminati ricambi del produttore).</t>
    </r>
    <r>
      <rPr>
        <b/>
        <sz val="8"/>
        <rFont val="Times New Roman"/>
        <family val="1"/>
      </rPr>
      <t xml:space="preserve"> Censimento e valutazione Servizio TBICT - N° 1 Galileo anno 2000,  N° 1 Galileo anno 2001, N° 2 Veolar antecedenti anno 2000</t>
    </r>
  </si>
  <si>
    <t>n. 7 monitor parametri vitali rianimazione</t>
  </si>
  <si>
    <t>Sostituzione apparecch fuori produzione e in obsolescenza (monitor Siemensobsoleto e con moduli non più riparabili)</t>
  </si>
  <si>
    <t>Dotazione mancante - Necessari per box e per accreditamento OBI</t>
  </si>
  <si>
    <t>OVADA</t>
  </si>
  <si>
    <t>n. 1 apparecchi anestesia</t>
  </si>
  <si>
    <t>Bassa</t>
  </si>
  <si>
    <t>Sostituzione apparecchiature fuori produzione e in obsolescenza (non più garantita riparazione quando terminati ricambi del produttore) - N° 1 Jollytronic anno 1990, N° 1 Jollytronic 2 anno 1995 (1 Jolly sostituito temporaneamente con noleggio)</t>
  </si>
  <si>
    <t>n. 2 ventilatore</t>
  </si>
  <si>
    <t xml:space="preserve">Sostituzione apparecchiature fuori produzione e in obsolescenza (non più garantita riparazione quando terminati ricambi del produttore) - N° 1 Servo 900c anno 2007,  N° 1 Raphael anno 2004 (Raphael già spostato a Novi per tamponare altra rottura) </t>
  </si>
  <si>
    <t>n. 1 monitor parametri vitali paziente in sala</t>
  </si>
  <si>
    <r>
      <t xml:space="preserve">Sostituzione di precedente apparecchio fuori produzione e in obsolescenza non riparato. </t>
    </r>
    <r>
      <rPr>
        <b/>
        <sz val="8"/>
        <rFont val="Times New Roman"/>
        <family val="1"/>
      </rPr>
      <t>Censimento e valutazione Servizio TBICT - Monitor Schiller anno 2010</t>
    </r>
  </si>
  <si>
    <t>n. 2 monitor parametri PS</t>
  </si>
  <si>
    <t>Dotazione mancante</t>
  </si>
  <si>
    <t>n. 1 ventilatore DEA/PS</t>
  </si>
  <si>
    <t>Mancante a dotazione - Presente solo ventilatore trasporto</t>
  </si>
  <si>
    <t>TORTONA</t>
  </si>
  <si>
    <r>
      <t xml:space="preserve">Sostituzione apparecchiature fuori produzione e in obsolescenza vecchi Jolly (non più garantita riparazione quando terminati ricambi del produttore). In caso assenza dotazione, possibile scambio se acquisiti gli altri ventilatori o acquisito upgrade a Tortona. </t>
    </r>
    <r>
      <rPr>
        <b/>
        <sz val="8"/>
        <rFont val="Times New Roman"/>
        <family val="1"/>
      </rPr>
      <t xml:space="preserve">Censimento e valutazione Servizio TBICT - N° 1 Jollytronic anno 2008 - Urgente per accreditamento   </t>
    </r>
  </si>
  <si>
    <t>n. 3 upgrade ventilatori T. I.</t>
  </si>
  <si>
    <r>
      <t>Permette di rinviare la sostituzione di 3  ventilatori.</t>
    </r>
    <r>
      <rPr>
        <b/>
        <sz val="8"/>
        <rFont val="Times New Roman"/>
        <family val="1"/>
      </rPr>
      <t xml:space="preserve"> Censimento e valutazione Servizio TBICT - N° 3 ventilatori Servo 300 anno 2001 da aggiornare in Servo S  - </t>
    </r>
  </si>
  <si>
    <t>n. 6 Letti Rianimazione T.I.</t>
  </si>
  <si>
    <t xml:space="preserve">Sostituzione dotazione fuori produzione e in obsolescenza - Acquisto o noleggio divenuto urgente per inadeguatezza e obsolescenza letti in uso (almeno 5 letti) </t>
  </si>
  <si>
    <t>n. 4 Apparecchi Anestesia</t>
  </si>
  <si>
    <t xml:space="preserve">Sostituzione apparecchiature fuori produzione e in obsolescenza (non più garantita riparazione quando terminati ricambi del produttore) - In S.O. Kion? - </t>
  </si>
  <si>
    <t>n. 3 barelle da trasporto</t>
  </si>
  <si>
    <t>n. 1 Ecografo</t>
  </si>
  <si>
    <t>Mancante a dotazione PS - Ecografo portatile polivalente o media fascia</t>
  </si>
  <si>
    <t>n. 3 Defibrillatori</t>
  </si>
  <si>
    <t>Upgrade di apparecchiature vetuste (delle quali non esistono più batterie) - 1 ripristinato con altro vecchio recuperato da PS Ovada</t>
  </si>
  <si>
    <t xml:space="preserve">n. 1 Ecografo </t>
  </si>
  <si>
    <t>Per sostituzione apparecchiatura in uso vetusta - Acquistabile con disponibilità donazione a Anestesia e TI PO di Tortona (Apparecchio media/alta fascia (con possibilità di utilizzo anche sonda transesofagea)</t>
  </si>
  <si>
    <t>n. 1 frigo per farmaci salvavita</t>
  </si>
  <si>
    <t>Sostituzione di frigo a incasso non più riparabile</t>
  </si>
  <si>
    <t>Sostituzione apparecch fuori produzione e in obsolescenza - Sostituzione Monitor Siemens in obsolescenza e con moduli non più riparabili</t>
  </si>
  <si>
    <t>n. 1 monitor parametri DEA</t>
  </si>
  <si>
    <t>Dotazione mancante - Necessaria per accreditamento OBI</t>
  </si>
  <si>
    <t>DIPARTIMENTO MATERNO INFANTILE</t>
  </si>
  <si>
    <t xml:space="preserve">PEDIATRIA E NEONATOLOGIA </t>
  </si>
  <si>
    <t>NOVI LIGURE</t>
  </si>
  <si>
    <t>N°  1 incubatore da trasporto interno carrellato munito di sistema autonomo di temperatura e ventilazione non invasiva (nasal Continuous Positive Ventilation e gas compressi, sia aria che ossigeno)</t>
  </si>
  <si>
    <t>Trasporto neonati fisiologici o affetti da patologia necessario al mantenimento temperatura corporea e isolamento da ambiente esterno e al supporto ventilatorio</t>
  </si>
  <si>
    <t>Neonatologia</t>
  </si>
  <si>
    <t>N° 2 Laringscopi taglia neonatale con relative lame Taglia 1  e Taglia 0 (Neonato a Termine) e Taglia 00 (Neonato Pretermine)</t>
  </si>
  <si>
    <t>Laringoscopi molto vecchi e instabili</t>
  </si>
  <si>
    <t>Neonatologia/Pediatria</t>
  </si>
  <si>
    <t>N° 1 apparecchio  BiPAP Infant Flow di nuova generazione</t>
  </si>
  <si>
    <t>Come spiegato al punto precedente la pratica medica attuale per neonati in distress respiratorio è la nasal Continuous Positive Ventilation.  Questo strumento permette di effettuare la ventilazione non invasiva nCPAP semplice, la nCPAP Bi level e la Nasal Cannula High Flow Ventilation a bambini al di sotto dei 4 Kg. Un’ apparecchiatura attualmente presente e in corso di integrazione di materiale di messa in funzione è di tecnologia di tre generazioni precedenti</t>
  </si>
  <si>
    <t>Pediatria</t>
  </si>
  <si>
    <t>N° 1 apparecchio  Nasal Cannula High Flow Ventilation</t>
  </si>
  <si>
    <t>Necessario implementare tale apparecchiatura per numero insufficiente di tali strumenti in periodi di epidemia di forme respiratorie (in particolare bronchioliti o altre pneumopatie del lattante e bambini piccoli)</t>
  </si>
  <si>
    <t xml:space="preserve">N° 5 Apparecchi per aerosol di nuova generazione  </t>
  </si>
  <si>
    <t>Da destinare alla Pediatria di Novi Ligure attualmente sprovvista di tali presidi a fronte di un alto numero di bambini ricoverati affetti da patologie che si gioverebbero di trattamenti per via aerosolica</t>
  </si>
  <si>
    <t xml:space="preserve">N° 1 Pulsossimetro Masimo </t>
  </si>
  <si>
    <t xml:space="preserve">Tale strumento consente di rilevare oltre ai valori di Saturazione e di Frequenza Cardiaca anche l’Indice di Perfusione, sensibile per alcuni tipi di Cardiopatia Congenita, oltre che della perfusione in sé </t>
  </si>
  <si>
    <t>Pediatria/Sala Parto/Sala Operatoria</t>
  </si>
  <si>
    <t xml:space="preserve">N°  3 Monitor  dotati di attuale tecnologia </t>
  </si>
  <si>
    <t xml:space="preserve">1 per il Reparto di Pediatria, attualmente sprovvisto, 1 per l’ isola neonatale delle sale parto (Linee Guida di Rianimazione Neonatale AAP-AHA  2015, AAP – AHA), 1 per l’ isola neonatale della Sala Op. dove vengono effettuati i Tagli Cesarei (Linee Guida di Rian.Neonatale  2015, AAP-AHA) </t>
  </si>
  <si>
    <t xml:space="preserve">N°  2 Apparecchi  per  misurazione Bilirubinemia transcutanea  </t>
  </si>
  <si>
    <t>1 per Ambulatorio  Neonatologia  di Novi Ligure (l’apparecchio ora in dotazione è obsoleto; 1 “di riserva”, da inviare ad uno degli altri 3 Centri della ASL dove neonati  vengono sottoposti a visite ambulatoriali postdimissione cioè Casale, Tortona, Acqui,  in caso di guasto al Bilirubinometro transcutaneo ivi in dotazione (gli apparecchi in tali Centri sono in uso da molti anni quindi facili a rompersi e di vecchia tecnologia)</t>
  </si>
  <si>
    <t>Pneumologia</t>
  </si>
  <si>
    <t>N° 1 Apparecchio per Spirometria</t>
  </si>
  <si>
    <t>Sede di futuro utilizzo: Ambulatorio Specialistico di Pneumologia , Pediatria Novi Ligure</t>
  </si>
  <si>
    <t>N°  1 Apparecchio per Otoemissioni</t>
  </si>
  <si>
    <t xml:space="preserve">In Ambulatorio di Neonatologia, non è più presente perché mai sostituito pertanto i neonati che devono ripetere l’esame perché i referti durante la degenza perinatale devono essere inviati ad altro Centro. </t>
  </si>
  <si>
    <t>OSTETRICIA E GINECOLOGIA</t>
  </si>
  <si>
    <t>ACQUI TERME</t>
  </si>
  <si>
    <t>Gubbini mini-hystero-resettoscopy-system</t>
  </si>
  <si>
    <t>Dotato di caratteristiche strutturali e dimensionali che consentno l’utilizzo dello strumento senza alcuna necessità di dilatazione preventiva del canale cervicale, con riduzione del discomfort per la paziente evitando l’impiego dell’analgesia. L’apparecchio attraverso l’utilizzo di un solo accessorio (All-In-One) consente di effettuare le procedure diagnostiche ed operative impiegando, a scelta, la tecnica isteroscopica oppure quella resettoscopica. Sistemi ottici ad alta definizione</t>
  </si>
  <si>
    <t>Heos hysteroscopy endo operative sistem</t>
  </si>
  <si>
    <t xml:space="preserve">Isteroscopio a due canali operativi che combina la funzionalità di un resettoscopio tradizionale a flusso continuo unitamente a un gruppo ottico disassato dotato di canale operativo che permette l’ntroduzione in cavità uterina di forbici, dissettori, pinze da presa ed elettrodi. Lo strumento oltre a ampliare il ventaglio della tipologia di intervento in campo istero/resettoscopico consente di abbreviare i tempi operatori </t>
  </si>
  <si>
    <t>CASALE M.TO</t>
  </si>
  <si>
    <r>
      <t>Colonna endoscopica 4K</t>
    </r>
    <r>
      <rPr>
        <sz val="8"/>
        <color indexed="8"/>
        <rFont val="Times New Roman"/>
        <family val="1"/>
      </rPr>
      <t xml:space="preserve"> </t>
    </r>
  </si>
  <si>
    <t xml:space="preserve"> €.105.000,00</t>
  </si>
  <si>
    <t>Per chirurgia laparoscopica ed isteroscopia in sostituzione di attrezzatura obsolescente (acquisita nel 2001) che presenta notevoli limiti di utilizzo. Presso la S.C. di Casale Mto. vengono eseguiti oltre 200 interventi/anno con tali tecniche</t>
  </si>
  <si>
    <t>Letto per travaglio di parto e post parto</t>
  </si>
  <si>
    <t>Per tutte le posizioni di parto naturale e parti operativi (ventosa ostetrica). In grado di trasformarsi in caso di urgenza/emergenza in tavolo operatorio per taglio cesareo. Dotato di motore al fine di poter consentire tutti i movimenti separati delle sezioni schienale e bacino. Attualmente la sale parto non sono dotate di tale tipologia di letto, in caso di emergenza ostetrica viene utilizzato un vetusto tavolo operatorio che deve essere spostato dal corridoio antistante. L’acquisizione aumenterebbe notevolmente gli standard di sicurezza.</t>
  </si>
  <si>
    <t xml:space="preserve">Sonda ecografica wireless Convex </t>
  </si>
  <si>
    <t>Portatile, tascabile, senza fili. Interfacciabile con tablets o smartphone (Android e IOS). Di facile utilizzo in corsia, ormai pressoche indispensabil in sala parto per: controllo della situazione/presentazione fetale, controllo del livello della parte presentata prima di accingersi ad un parto operativo, assistenza al parto gemellare. Si rammenta come nel 2018 il ripetuto spostamento dell’ecografo di reparto dalla sua allocazione abbia reso necessari costosi interventi di riparazione)</t>
  </si>
  <si>
    <t xml:space="preserve">Resettore bipolare da 22 Charr </t>
  </si>
  <si>
    <t>La resezione bipolare attualmente rappresenta il gold standard nell’ambito dell’isteroscopia operativa offrendo i seguenti vantaggi: maggior sicurezza di dispersione di corrente nella camicia dell’apparecchio, riduce pressoché completamente di sindrome di intravasazione, taglio estremamente preciso. Lo strumento è destinato alla sala operatoria</t>
  </si>
  <si>
    <t>Nr. 2 Pinze isteroscopiche Crocodile da 5 Fr</t>
  </si>
  <si>
    <t>Necessarie per l’ambulatorio di isteroscopia in sostituzione di pinze che non garantiscono adeguato funzionamento</t>
  </si>
  <si>
    <t>N.P.I.</t>
  </si>
  <si>
    <t>Nr. 1 Scanner</t>
  </si>
  <si>
    <t>Nr. 1 Sfigmomanometro pediatrico</t>
  </si>
  <si>
    <t>Nr. 1 Bilancia pesapersone</t>
  </si>
  <si>
    <t>Nr. 1 fotocopiatrice dotata di scanner da collegare in rete (la fotocopiatrice attualmente in uso ne risulta sprovvista e spesso necessita di manutenzione)</t>
  </si>
  <si>
    <t>Nr. 1 Fax</t>
  </si>
  <si>
    <t>Nr. 1 PC</t>
  </si>
  <si>
    <t>Nr. 2 Letttini visita</t>
  </si>
  <si>
    <t>Nr. 3 Schedari</t>
  </si>
  <si>
    <t>Nr. 2 armadi per Segreteria e Studio Medico</t>
  </si>
  <si>
    <t>Nr. 2 Sedie per Ambulatorio</t>
  </si>
  <si>
    <t>Nr. 1 Kit di Pronto Soccorso</t>
  </si>
  <si>
    <t>Nr. 1 Scala in alluminio</t>
  </si>
  <si>
    <t>DIPARTIMENTO STRUTTURALE SERVIZI</t>
  </si>
  <si>
    <t>n. 3 poltrone donatori sangue</t>
  </si>
  <si>
    <t>Poltrone obsolescenti che non garantiscono condizioni di sicurezza per i donatori</t>
  </si>
  <si>
    <t>Congelatore verticale -30°/-40° capacità l. 180</t>
  </si>
  <si>
    <t>Attrezzatura obsolescente che non mantiene la temperatura impostata</t>
  </si>
  <si>
    <t>n. 4 sgabelli da lavoro</t>
  </si>
  <si>
    <t>Attrezzatura obsolescente</t>
  </si>
  <si>
    <t>n. 1 distributore numeri coda</t>
  </si>
  <si>
    <t>Esigenze organizzative</t>
  </si>
  <si>
    <t>Congelatore verticale -30°/-40° capacità l. 600</t>
  </si>
  <si>
    <t>n. 1 scanner</t>
  </si>
  <si>
    <t>n. 1 distruggi documenti</t>
  </si>
  <si>
    <t>n. 1 PC con stampante</t>
  </si>
  <si>
    <t>n. 2 poltrone prelievi</t>
  </si>
  <si>
    <t>Poltrone obsolescenti che non garantiscono condizioni di sicurezza ai donatori. Fatta segnalazione al SPP</t>
  </si>
  <si>
    <t>n. 2 poltrone donatori sangue</t>
  </si>
  <si>
    <t>Congelatore orizzontale -30°/-40° capacità l. 280</t>
  </si>
  <si>
    <t>n. 1 centrifuga da banco (capacità 48 provette)</t>
  </si>
  <si>
    <t>Microscopio ottico</t>
  </si>
  <si>
    <t>Nuovo ambulatorio</t>
  </si>
  <si>
    <t>Ecografo</t>
  </si>
  <si>
    <t>Nuovo ambulatorio Centro Emostasi e trombosi</t>
  </si>
  <si>
    <t>Frigoemoteca capacità min 225 sacche t° esercizio +4 +8</t>
  </si>
  <si>
    <t>Sostituzione di attrezzatura obsoleta</t>
  </si>
  <si>
    <t>Bagno termostato per provette</t>
  </si>
  <si>
    <t>Bilancia di precisione pesa sacche</t>
  </si>
  <si>
    <t>n. 12 sedie da scrivania</t>
  </si>
  <si>
    <t>n. 1 tavolo per area ristoro donatori rettangolare 120 x 80 con relative sedie</t>
  </si>
  <si>
    <t>Apertura nuovo ambulatorio</t>
  </si>
  <si>
    <t>n. 6 appendiabiti a piantana</t>
  </si>
  <si>
    <t xml:space="preserve">n. 6 Armadietti per uso custodia a comparti con chiavi </t>
  </si>
  <si>
    <t xml:space="preserve">n. 2 condizionatori </t>
  </si>
  <si>
    <t>Studio CPSE e Sala attesa donatori</t>
  </si>
  <si>
    <t xml:space="preserve">n. 5 scrivanie standard con cassettiere </t>
  </si>
  <si>
    <t>n. frigorifero per alimenti 60 x 60</t>
  </si>
  <si>
    <t xml:space="preserve">n. 1 lettino per esecuzione esami ecografici superficie rigida dimensioni 190 x 70 h standard , con schienale regolabile con ruote bloccanti </t>
  </si>
  <si>
    <t>n. 5 poltrone per scrivanie</t>
  </si>
  <si>
    <t>n. 2 mobiletti per farmaci</t>
  </si>
  <si>
    <t>n. 4 mobili ufficio 4 ante dimensioni H210 L190 P50</t>
  </si>
  <si>
    <t>Nuovo archivio temporaneo</t>
  </si>
  <si>
    <t>n. 4 mobili ante scorrevoli H170 L190 P50 dotate di chiusura chiave</t>
  </si>
  <si>
    <t xml:space="preserve">n. 18 poltrone sala attesa ( file da 3 poltrone cadauna) </t>
  </si>
  <si>
    <t>n. 1 bancone da lavoro h. 90xL300xP100</t>
  </si>
  <si>
    <t>n. 8 scafafli componibili in metallo a 5 ripiani</t>
  </si>
  <si>
    <t>ANATOMIA PATOLOGICA</t>
  </si>
  <si>
    <t>Casale M.to</t>
  </si>
  <si>
    <t>n. 1 microtomo congelatore</t>
  </si>
  <si>
    <t>Sostituzione dell'attuale che è sottoposta a continui interventi di riparazione</t>
  </si>
  <si>
    <t>n. 1 postazione di taglio comprendente: microtomo rotativo; piastra fredad a pozzetto; bagno termostatato</t>
  </si>
  <si>
    <t>Aumento dell'attività</t>
  </si>
  <si>
    <t>n. 1 stufa termostatata</t>
  </si>
  <si>
    <t>n. 1 piastra fredda per inclusione</t>
  </si>
  <si>
    <t>n. 1 pinza termostatata per inclusione</t>
  </si>
  <si>
    <t>Sistemi archiviazione blocchetti/vetrini (fabbisogno triennale): Nr. 50 Istoteche per vetrini; Nr. 200 Istoteche per blocchetti; Nr. 18 Basi per istoteche; Nr. 18 Coperchi per Istoteche</t>
  </si>
  <si>
    <t>Sistemi archiviazione blocchetti/vetrini (fabbisogno triennale): Nr. 60 Istoteche per vetrini; Nr. 200 Istoteche per blocchetti; Nr. 18 Basi per istoteche; Nr. 18 Coperchi per Istoteche</t>
  </si>
  <si>
    <t>Esigenza anche di tipo legale di archiviare e conservare i preparati cito-istologici</t>
  </si>
  <si>
    <t>n. 1 coloratore con montavetrini</t>
  </si>
  <si>
    <t>L'attuale è sottoposto a continua manutenzione</t>
  </si>
  <si>
    <t>N. 1 Microscopio</t>
  </si>
  <si>
    <t>Sostituzione di quello trasferito a Tortona per gli esami intraoperatori</t>
  </si>
  <si>
    <t>N. 2 Microtomi rotativi</t>
  </si>
  <si>
    <t>Sostituzione strumenti obsoleti</t>
  </si>
  <si>
    <t>N. 2 Pinze termostatate</t>
  </si>
  <si>
    <t>Nuova dotazione</t>
  </si>
  <si>
    <t>N. 1 microtomo congelatore</t>
  </si>
  <si>
    <t>Sostituzione di sttumento obsoleto soggetto a ripetuti guasti</t>
  </si>
  <si>
    <t>RADIOLOGIA</t>
  </si>
  <si>
    <t>n. 1  con Mammografo Digitale diretto con Tomosintesi e software per stereotassi, biopsie e mdc</t>
  </si>
  <si>
    <t>Il precedente mammografo risale al 2007</t>
  </si>
  <si>
    <t>TAC  a 64 slides</t>
  </si>
  <si>
    <t>L'attuale è a 16 slides (leasing?)</t>
  </si>
  <si>
    <t>Intensificatore per sala operatoria Arco a C</t>
  </si>
  <si>
    <t>Leasing?</t>
  </si>
  <si>
    <t>Ecografo di alta fascia</t>
  </si>
  <si>
    <t>L'attuale risale al 2008 (leasing?)</t>
  </si>
  <si>
    <t>n. 1 Telecomandato e Trocostratigrafo Digitale Diretto multifunzionale</t>
  </si>
  <si>
    <t>Sostituzione di  1 Telecomandato III Diagn e 1 Trocostratigrafo ormai obsoleti (Leasing?)</t>
  </si>
  <si>
    <t>Software aggiornamento con per rilevazione dosi erogate per esame e trasferimento dati RIS- PACS</t>
  </si>
  <si>
    <t>Adeguamento normative europee (Leasing?)</t>
  </si>
  <si>
    <t xml:space="preserve">Ortopantomografo con telecranio </t>
  </si>
  <si>
    <t>Il precedente risale al 2007 (Leasing?)</t>
  </si>
  <si>
    <t>n. 15 sedie carrellate con braccioli</t>
  </si>
  <si>
    <t>n. 1 mammografo digitale diretto con tomosintesi e software per stereotassi, biopsie e mdc</t>
  </si>
  <si>
    <t>Sostituzione di mammografo Siemens 3000 Nova (2007) e mammografo GE (già in fuori uso) (Leasing?)</t>
  </si>
  <si>
    <t>n. 2 ecografi alta fascia</t>
  </si>
  <si>
    <t>Sostituzione ecografi IU22 Philips (2005) leasing</t>
  </si>
  <si>
    <t>RMN</t>
  </si>
  <si>
    <t>Sostituzione Philips 1.0 Tesla Open (2009) Leasing</t>
  </si>
  <si>
    <t xml:space="preserve">n. 1 telecomandato   </t>
  </si>
  <si>
    <t>Sostituzione GE (1995) - Leasing</t>
  </si>
  <si>
    <t>n. 1 portatile motorizzato</t>
  </si>
  <si>
    <t>Sostituzione Mobil Drive (1996) Leasing</t>
  </si>
  <si>
    <t>n. 1 arco a C per sala operatoria</t>
  </si>
  <si>
    <t>Sostituzione Siemens (2005) Leasing</t>
  </si>
  <si>
    <t>n. 1 apparecchio digitale diretto multifunzionale per esami scheletrici da supino</t>
  </si>
  <si>
    <t>Sostituzione Diagnostica FCR 5502 Fuji (2001) Leasing</t>
  </si>
  <si>
    <t>Detettore digitale diretto cm. 35x43 con connessione wireless compatibile con le consolle in dotazione</t>
  </si>
  <si>
    <t>Nuova acquisizione, necessaria per esecuzione di esami di p.s. direttamente</t>
  </si>
  <si>
    <t>Aggiornamento CR consolle</t>
  </si>
  <si>
    <t>Consolle del 2007 su cui non è più possibile stipulare contratto di manutenzione - Leasing</t>
  </si>
  <si>
    <t>Ortopatomografo con telecranio</t>
  </si>
  <si>
    <t>Sostituzione ortopantomografo Siemens (2007) - leasing</t>
  </si>
  <si>
    <t>Frigorifero per farmaci salvavita</t>
  </si>
  <si>
    <t>Sostituzione fuori uso</t>
  </si>
  <si>
    <t>n. 8 sedute su trave per sala attesa eco e mammografie</t>
  </si>
  <si>
    <t>Le attuali da mettere in fuori uso</t>
  </si>
  <si>
    <t>n. 2 sedute per ecografi</t>
  </si>
  <si>
    <t>n. 5 sedie carrellate con braccioli per sala refertazione</t>
  </si>
  <si>
    <t>n. 1 carrello servitore in acciaio per sala interventistica</t>
  </si>
  <si>
    <t>L'attuale da mettere in fuori uso</t>
  </si>
  <si>
    <t>n. 1 carrello per emergenze a più cassetti</t>
  </si>
  <si>
    <t>Attrezzatura digitale diretta per esami rx</t>
  </si>
  <si>
    <t>Leasing</t>
  </si>
  <si>
    <t>TC 64 slides</t>
  </si>
  <si>
    <t>Sostituzione TC 16 slides - leasing</t>
  </si>
  <si>
    <t xml:space="preserve">MAMMOGRAFO DIGITALE CON STEREOTASSI E SOFTWARE PER STEREOTASSI E BIOPSIE </t>
  </si>
  <si>
    <t>Sostituzione mammografo per elevati costi di manutenzione - leasing</t>
  </si>
  <si>
    <t>DIGITALE DIRETTO AD ARCO CON TAVOLO</t>
  </si>
  <si>
    <t>Sostituzione diagnostica 1 e aggiornamento tecnico - leasing</t>
  </si>
  <si>
    <t xml:space="preserve">ECOGRAFO DI ALTA FASCIA </t>
  </si>
  <si>
    <t>Sostituzione per riduzione qualità diagnostica e privo di sonde e software - leasing</t>
  </si>
  <si>
    <t>10 sedie per ufficio</t>
  </si>
  <si>
    <t>1 distruggi documenti</t>
  </si>
  <si>
    <t xml:space="preserve">TC 16 SLICE </t>
  </si>
  <si>
    <t>SOSTITUZIONE 2 SLICE PER COSTI MANUTENZIONE E AGGIORNAMENTO - LEASING</t>
  </si>
  <si>
    <t xml:space="preserve">MAMMOGRAFO DIGITALE CON STEREOTASSI </t>
  </si>
  <si>
    <t>SOSTITUZIONE MAMMOGRAFO PER COSTI MANUTENZIONE E AGGIORNAMENTO TECNICO - leasing</t>
  </si>
  <si>
    <t xml:space="preserve">TELECOMANDATO DIGITALE </t>
  </si>
  <si>
    <t>SOSTITUZIONE PER OBSOLESCENZA - Leasing</t>
  </si>
  <si>
    <t>ECOGRAFO FASCIA MEDIO ALTA</t>
  </si>
  <si>
    <t xml:space="preserve">DIGITALE DIRETTO AD ARCO CON TAVOLO </t>
  </si>
  <si>
    <t xml:space="preserve">APPARECCHIO RX CON TUBO PENSILE </t>
  </si>
  <si>
    <t>SOSTITUZIONE PER OBSOLESCENZA</t>
  </si>
  <si>
    <t xml:space="preserve">6 SEDIE PER UFFICIO </t>
  </si>
  <si>
    <t>Patria</t>
  </si>
  <si>
    <t>SOSTITUZIONE TELECOMANDATO OBSOLETO</t>
  </si>
  <si>
    <t>MAMMOGRAFO DIGITALE CON STEREOTASSI E SOFTWARE PER STEREOTASSI E BIOPSIE</t>
  </si>
  <si>
    <t xml:space="preserve">2 ECOGRAFI DI FASCIA ALTA </t>
  </si>
  <si>
    <t>Aggiornamento tecnico-qualitativo - leasing</t>
  </si>
  <si>
    <t>PLATE DIGITALE WIRELESS</t>
  </si>
  <si>
    <t xml:space="preserve">Aggiornamento tecnico  </t>
  </si>
  <si>
    <t>SISTEMA DI RILEVANZA DOSE EROGATA AL PAZIENTE E TRASFERIMENTO DATI AL PACS -RIS</t>
  </si>
  <si>
    <t>Adeguamento normative europee</t>
  </si>
  <si>
    <t xml:space="preserve">10 SEDIE DA UFFICIO </t>
  </si>
  <si>
    <t>LABORATORIO ANALISI</t>
  </si>
  <si>
    <t>n. 5 poltrone prelievi</t>
  </si>
  <si>
    <t>Attrezzature non a norma che non consentono condizioni di sicurezza per i pazienti. Segnalazioni già fatte al SPP.</t>
  </si>
  <si>
    <t>n. 1 armadio di sicurezza (congelatore) certificato epr lo stoccaggio di campioni biologici raccolti con catena di custodia</t>
  </si>
  <si>
    <t>Necessità motivata dall’applicazione del PO per esecuzione alcolemia e determinazione sostanze psicotrope d’abuso su richiesta degli agenti di P.G. (P.O. SOC DSPO ASL AL 01/05/16)</t>
  </si>
  <si>
    <t>n. 1 armadio di sicurezza certificato per lo stoccaggio di infiammabili e corrosivi</t>
  </si>
  <si>
    <t xml:space="preserve">Rispetto norme italiane ed europee sulla sicurezza </t>
  </si>
  <si>
    <t xml:space="preserve">n. 8 sedie da ufficio </t>
  </si>
  <si>
    <t>n. 1 centrifuga 40 posti</t>
  </si>
  <si>
    <t>n. 1 congelatore verticale -20° (500 L)</t>
  </si>
  <si>
    <t>Urgentissima</t>
  </si>
  <si>
    <t xml:space="preserve">n. 1 congelatore verticale -20° capacità 500 L </t>
  </si>
  <si>
    <t>n. 4 frigoriferi capacità 350 L con porta in vetro e dotati di termo registratore tachigrafico</t>
  </si>
  <si>
    <t>n. 6 armadi a doppia anta scorrevoli dimensioni standard H 2 mt</t>
  </si>
  <si>
    <t xml:space="preserve">Banconi da lavoro </t>
  </si>
  <si>
    <t xml:space="preserve">n. 2 Centrifughe 40 posti </t>
  </si>
  <si>
    <t>n. 15 Sgabelli da lavoro</t>
  </si>
  <si>
    <t xml:space="preserve">Attrezzatura indispensabile per smistamento esami linea specialistica in ASO Alessandria e postazioni referti </t>
  </si>
  <si>
    <t>n. 10 etichettatrici</t>
  </si>
  <si>
    <t>n. 3 centrifughe da 40 posti</t>
  </si>
  <si>
    <t>Sostituzione per obsolescenza</t>
  </si>
  <si>
    <t>n. 8 sedie da ufficio</t>
  </si>
  <si>
    <t>n. 6 sedie da ufficio</t>
  </si>
  <si>
    <t>n. 1 frigorifero dalla capacità di circa 150 litri</t>
  </si>
  <si>
    <t>n. 1 pipetta filler</t>
  </si>
  <si>
    <t>n. 2 pipette regolabili da 1000 microlitri e n. 1 da 100 microlitri</t>
  </si>
  <si>
    <t>Non rispettano i criteri di taratura</t>
  </si>
  <si>
    <t>n. 3 frigoriferi capacità 250 L con porta in vetro e dotati di termo registratore tachigrafico</t>
  </si>
  <si>
    <t>n. 4 banconi con piano lavabile e resistente agli acidi e agli alcali</t>
  </si>
  <si>
    <t>Non conformi alle normative sulla sicurezza</t>
  </si>
  <si>
    <t xml:space="preserve">n. 1 incubatore per colture microbiologiche </t>
  </si>
  <si>
    <t>Necessaria per attività di microbiologia</t>
  </si>
  <si>
    <t>n. 1 Congelatore verticale -80° (500 litri)</t>
  </si>
  <si>
    <t>Conservazione campioni microbiologici</t>
  </si>
  <si>
    <t>n. 1 Microscopio ottico</t>
  </si>
  <si>
    <t>Lettura preparati microscopici</t>
  </si>
  <si>
    <t>n. 1 PH metro con sonda</t>
  </si>
  <si>
    <t>Strumentazione necessaria per attività microbiologica</t>
  </si>
  <si>
    <t xml:space="preserve">Sostituzione obsolescenze </t>
  </si>
  <si>
    <t>RRF</t>
  </si>
  <si>
    <t>Laserterapia pulsata NdYAG ad alta intensità e profondità di azione (HILT)</t>
  </si>
  <si>
    <t>Per il trattamento del dolore</t>
  </si>
  <si>
    <t>DISTRETTI</t>
  </si>
  <si>
    <t>Poliambulatorio Alessandria</t>
  </si>
  <si>
    <t xml:space="preserve">n. 5 Sfigmomanometri elettronici </t>
  </si>
  <si>
    <t xml:space="preserve">n. 3 Riuniti dentistici </t>
  </si>
  <si>
    <t xml:space="preserve">n. 1 Riunito completo ambulatorio oculistico </t>
  </si>
  <si>
    <t xml:space="preserve">n. 1 Tavolino porta ferri con ruote per saletta chirurgica </t>
  </si>
  <si>
    <t>n. 2 Holter Pressori</t>
  </si>
  <si>
    <t>n. 3 Bilancia pesa persone 150 kg</t>
  </si>
  <si>
    <t xml:space="preserve">n.10 Armadi con chiusura per conservazione materiale cartaceo </t>
  </si>
  <si>
    <t>n. 30 Sedie per sala d'attesa</t>
  </si>
  <si>
    <t xml:space="preserve">n. 15 Sedie da ufficio </t>
  </si>
  <si>
    <t xml:space="preserve">n. 30 Sedie per paziente e accompagnatore </t>
  </si>
  <si>
    <t>n. 5 Attaccapanni</t>
  </si>
  <si>
    <t>n. 2 Portaombrelli</t>
  </si>
  <si>
    <t>n. 2 Librerie senza ante per modulistica</t>
  </si>
  <si>
    <t>n. 2 Scaffali bassi con ante scorrevoli e piano di lavoro</t>
  </si>
  <si>
    <t xml:space="preserve">n. 15 zaini </t>
  </si>
  <si>
    <t xml:space="preserve">n. 15 marsupi </t>
  </si>
  <si>
    <t xml:space="preserve">n. 15 valigette porta oggetti </t>
  </si>
  <si>
    <t>Poliambulatorio Valenza</t>
  </si>
  <si>
    <t xml:space="preserve">n. 4 carrelli medicazione </t>
  </si>
  <si>
    <t xml:space="preserve">n. 1 riunito odontoiatrico </t>
  </si>
  <si>
    <t>n. 1 OCT (tomografo a coerenza ottica)</t>
  </si>
  <si>
    <t>n. 1 tomografo a coerenza ottica  (OCT)</t>
  </si>
  <si>
    <t xml:space="preserve">n. 2 bilancia pesapersone digitale </t>
  </si>
  <si>
    <t xml:space="preserve">n. 1 carrozzina </t>
  </si>
  <si>
    <t xml:space="preserve">n. 1 carrello attrezzato emergenza con supporto bombola ossigeno </t>
  </si>
  <si>
    <t xml:space="preserve">n. 4 sedie ufficio con ruote </t>
  </si>
  <si>
    <t xml:space="preserve">n. 1 distruggi documenti </t>
  </si>
  <si>
    <t>C.A.P. (Centro ass. Primaria)</t>
  </si>
  <si>
    <t xml:space="preserve">n. 2 poltrone reclinabili con supporto arti inferiori (infusioni ev, trasfusioni ecc) </t>
  </si>
  <si>
    <t xml:space="preserve">n. 1 lettino articolato elettrico </t>
  </si>
  <si>
    <t xml:space="preserve">n. 2 sedie ufficio con ruote </t>
  </si>
  <si>
    <t xml:space="preserve">n. 1 armadio due ante </t>
  </si>
  <si>
    <t>Cure Domiciliari Valenza</t>
  </si>
  <si>
    <t xml:space="preserve">n. 7 zaini </t>
  </si>
  <si>
    <t xml:space="preserve">n. 7 marsupi </t>
  </si>
  <si>
    <t xml:space="preserve">n. 7 valigette porta oggetti </t>
  </si>
  <si>
    <t>n. 2 Holter pressori</t>
  </si>
  <si>
    <t>n. 1 Ecografo + sonde</t>
  </si>
  <si>
    <t>Hospice</t>
  </si>
  <si>
    <t>n. 3 Apparecchi per rilevazione glicemia</t>
  </si>
  <si>
    <t>n. 4 saturimetri</t>
  </si>
  <si>
    <t>n. 1 otoscopio</t>
  </si>
  <si>
    <t>n. 1 apparecchio portatile per analisi ematiche domiciliari</t>
  </si>
  <si>
    <t>Hospice Alessandria</t>
  </si>
  <si>
    <t>n.1 Sedia Portantina mod. 6252</t>
  </si>
  <si>
    <t>n. 3 contenitori per trasporto materiale biologico</t>
  </si>
  <si>
    <t>Poliambulatorio Acqui - Ocu</t>
  </si>
  <si>
    <t>n. 1 Autorefrattometro</t>
  </si>
  <si>
    <t>n. 1 frontifocometro</t>
  </si>
  <si>
    <t>Poliambulatorio Acqui - Odonto</t>
  </si>
  <si>
    <t>n. 1 sgabello alto per riunito dentistico</t>
  </si>
  <si>
    <t>n. 1 negativoscopio da tavolo</t>
  </si>
  <si>
    <t>n. 1 porta bombole per ossigeno</t>
  </si>
  <si>
    <t>n. 1 lampada polimerizzatrice (per composti senza filo)</t>
  </si>
  <si>
    <t>n. 1 classificatore per cartelle</t>
  </si>
  <si>
    <t>n. 2 armadi metallici</t>
  </si>
  <si>
    <t>n. 2 scrivanie</t>
  </si>
  <si>
    <t>n. 2 sedie ergonomiche</t>
  </si>
  <si>
    <t>Poliambulatorio Acqui - Dermat.</t>
  </si>
  <si>
    <t>n. 1 dermatoscopio</t>
  </si>
  <si>
    <t>n. 1 porta bombole per O2</t>
  </si>
  <si>
    <t>n. 1 lampada o luce di Wood</t>
  </si>
  <si>
    <t>n. 1 carrello (allievo)</t>
  </si>
  <si>
    <t>n. 1 attaccapanni a muro</t>
  </si>
  <si>
    <t>n. 1 sedia ergonomica</t>
  </si>
  <si>
    <t>Poliamb. Acqui - Spogliatoio</t>
  </si>
  <si>
    <t>n. 40 armadietti c/divisorio sporco/pulito</t>
  </si>
  <si>
    <t>N/S</t>
  </si>
  <si>
    <t>Poliamb. Acqui - Vaccinazioni</t>
  </si>
  <si>
    <t>n. 1 frigorifero allertato</t>
  </si>
  <si>
    <t>n. 2 carrelli</t>
  </si>
  <si>
    <t>n. 1 lettino</t>
  </si>
  <si>
    <t>n. 1 scrivania</t>
  </si>
  <si>
    <t>n. 1 cassettiera</t>
  </si>
  <si>
    <t>Poliamb. Acqui - Infermieristico</t>
  </si>
  <si>
    <t>n. 1 carrello urgenza+ porta bombola O2</t>
  </si>
  <si>
    <t>n. 1 carrello per medicazione</t>
  </si>
  <si>
    <t>n. 5 contenitori per trasporto materiale biologico</t>
  </si>
  <si>
    <t>n. 2 paraventi</t>
  </si>
  <si>
    <t>n. 2 sgabelli alti con ruote e fermo</t>
  </si>
  <si>
    <t>n. 1 barella</t>
  </si>
  <si>
    <t xml:space="preserve">n. 2 armadi </t>
  </si>
  <si>
    <t>Poliamb. Acqui - DIPSA</t>
  </si>
  <si>
    <t>n. 3 scrivanie con cassettiere</t>
  </si>
  <si>
    <t>Poliamb. Acqui - Cure Dom.</t>
  </si>
  <si>
    <t>n. 4 scrivanie con cassettiere</t>
  </si>
  <si>
    <t>Poliamb. Acqui - PUAD</t>
  </si>
  <si>
    <t>n. 2 armadi</t>
  </si>
  <si>
    <t>Poliamb. Ovada - Odonto</t>
  </si>
  <si>
    <t>n. 1 riunito odontoiatrico</t>
  </si>
  <si>
    <t>n. 1 sgabello alto per riunito</t>
  </si>
  <si>
    <t>n. 1 specchio a muro</t>
  </si>
  <si>
    <t>n. 1 servomobile da studio</t>
  </si>
  <si>
    <t>Poliamb. Ovada - DIPSA</t>
  </si>
  <si>
    <t>Poliamb. Ovada - Cure Dom.</t>
  </si>
  <si>
    <t>n. 1 carrello a due ripiani</t>
  </si>
  <si>
    <t>Poliamb. Ovada - Vaccinazioni</t>
  </si>
  <si>
    <t>n. __ carrelli</t>
  </si>
  <si>
    <t>n. 1 carrello urgenza + porta bombola O2</t>
  </si>
  <si>
    <t>n. 2 lettini</t>
  </si>
  <si>
    <t>Poliamb. Ovada - Amb. Infermieri</t>
  </si>
  <si>
    <t>n. 1 carrello per medicazioni</t>
  </si>
  <si>
    <t>Poliamb. Ovada - Med. Pubblica</t>
  </si>
  <si>
    <t>n. 1 tavole di Hishihara</t>
  </si>
  <si>
    <t>n. 1 riflessometro</t>
  </si>
  <si>
    <t>DIPARTIMENTO PREVENZIONE</t>
  </si>
  <si>
    <t>Dip. Prevenzione                                                                                                                    Alessandria</t>
  </si>
  <si>
    <t>n. 4 armadi a 2 ante con ripiani interni - dim. 1,00 x h. 2,00 (bianco/grigio)</t>
  </si>
  <si>
    <t xml:space="preserve">n. 3 sedie ergonomiche da ufficio </t>
  </si>
  <si>
    <r>
      <t>n. 1 Armadio con ripiani interni</t>
    </r>
    <r>
      <rPr>
        <sz val="8"/>
        <rFont val="Calibri"/>
        <family val="2"/>
      </rPr>
      <t xml:space="preserve"> </t>
    </r>
    <r>
      <rPr>
        <b/>
        <sz val="8"/>
        <rFont val="Calibri"/>
        <family val="2"/>
      </rPr>
      <t xml:space="preserve"> </t>
    </r>
    <r>
      <rPr>
        <sz val="8"/>
        <rFont val="Calibri"/>
        <family val="2"/>
      </rPr>
      <t xml:space="preserve">(l. m. 1,50 x h. m. 2,00), con antine richiudibili e serrature, bianco    </t>
    </r>
  </si>
  <si>
    <t>n. 2 Clorimetri</t>
  </si>
  <si>
    <t xml:space="preserve">n. 1 frigorifero elettrico a regolazione elettronica da installare su vettura                                                                                                       </t>
  </si>
  <si>
    <t>n. 1 Kit per rilevazione cloro in acque potabili</t>
  </si>
  <si>
    <t xml:space="preserve">n. 4 Valigette tipo 24 ore dim: h cm 32, l. cm 41, p. cm 8 (misure indicative) </t>
  </si>
  <si>
    <t xml:space="preserve">Vettura ad uso promiscuo, in grado di ospitare passeggeri e con la possibilita' di installazione apparecchiatura frigorifera di capacita' min. di l. 25          </t>
  </si>
  <si>
    <t>n. 4 Termometri digitali per rilevazione T° alimenti</t>
  </si>
  <si>
    <t>n. 4 Valigette mod. 24 ore dim: h cm 32, l. cm 41; p cm 8 (misure indicative) -</t>
  </si>
  <si>
    <t>Valigette o trolley atti al trasporto dotazioni</t>
  </si>
  <si>
    <t>n. 5 Condizionatori mobili</t>
  </si>
  <si>
    <t>3 per sede Acqui T. + 2 per sede Novi L.</t>
  </si>
  <si>
    <t>n. 1 Clorimetro</t>
  </si>
  <si>
    <t>n. 1 Termometro con sonda</t>
  </si>
  <si>
    <t>Fiat Panda</t>
  </si>
  <si>
    <t xml:space="preserve">Sostituzione Panda BJ659KH </t>
  </si>
  <si>
    <t>Fiat Punto</t>
  </si>
  <si>
    <t>Sostituzione Punto AP440FS, obsoleta e non più sicura</t>
  </si>
  <si>
    <t>Sostituzione Panda CH759PV</t>
  </si>
  <si>
    <t>Sostituzione Fiat 600 CR44PAW</t>
  </si>
  <si>
    <t>S.I.S.P.                                                      Alessandria</t>
  </si>
  <si>
    <t>n. 1 Termometro per la misurazione delle temperature negli ambienti.</t>
  </si>
  <si>
    <t>n. 2 Carrelli porta materiale per Amb. Vaccinazioni</t>
  </si>
  <si>
    <t>n. 1 Igrometro</t>
  </si>
  <si>
    <t>n. 1 Distanziometro</t>
  </si>
  <si>
    <t xml:space="preserve">n. 1 Frigorifero portatile per autovetture con attacco idoneo da utilizzare per il trasporto dei campioni di acqua di piscina  </t>
  </si>
  <si>
    <t>n. 1 Scrivania con cassettiera</t>
  </si>
  <si>
    <t xml:space="preserve">n. 2 Sedie per ufficio </t>
  </si>
  <si>
    <t xml:space="preserve">n. 3 Poltroncine con braccioli e rotelle </t>
  </si>
  <si>
    <t>n. 2 Ventilatori a soffitto oppure a stelo (ingresso e corridoio Medicina dei viaggi)</t>
  </si>
  <si>
    <t>n. 1 condizionatore mobile</t>
  </si>
  <si>
    <t>n. 1 Ventilatore per ufficio.</t>
  </si>
  <si>
    <t xml:space="preserve">Autovettura </t>
  </si>
  <si>
    <t>Sostituzione della Fiat Punto BE 255 PW (vetusta e priva di air-bag)</t>
  </si>
  <si>
    <t>Sostituzione della Fiat Panda BN 255 LF (vetusta e priva di air-bag)</t>
  </si>
  <si>
    <t>n. 1 Carrello porta materiale per Amb. Vaccinazioni</t>
  </si>
  <si>
    <t>Sostituzione Fiat Panda  4x4  AT 775 DJ  (vetusta e priva di air-bag)</t>
  </si>
  <si>
    <t>S.PRE.S.A.L.</t>
  </si>
  <si>
    <t>Vet. A - Sanità Animale</t>
  </si>
  <si>
    <t>n. 1 Armadietto spogliatoio</t>
  </si>
  <si>
    <t>Per DPI - In osservanza alla norme di Prevenzione e Protezione D.Lgs 81/2008</t>
  </si>
  <si>
    <t>Sostituzione FIAT PANDA BK 616 DH - anno 2000 - da sostituire per condizioni scadenti, non sicura, priva di air bag, con apparato frenante spesso non efficiente e frequentemente in riparazione. Chilometraggio quasi sempre  superiore ai 200.000 km.</t>
  </si>
  <si>
    <t>Sostituzione FIAT PANDA Van BG040DZ - anno 1999 e FIAT PANDA BN181LG - anno 2000 - da sostituire per condizioni scadenti, non sicura, priva di air bag, con apparato frenante spesso non efficiente e frequentemente in riparazione. Chilometraggio quasi sempre  superiore ai 200.000 km.</t>
  </si>
  <si>
    <t>INDISPENSABILE - i 4 veterinari di Area A usano prevalentemente l'auto propria in quanto in dotazione vi è una sola FIAT PANDA.</t>
  </si>
  <si>
    <t>n. 2 poltroncine operative c/braccioli</t>
  </si>
  <si>
    <t>NORME DI SICUREZZA- Prevenzione e Protezione su luoghi di lavoro D.Lgs 81/2008</t>
  </si>
  <si>
    <t>Sostituzione FIAT PANDA BN 191 LG - anno 2000 - da sostituire per condizioni scadenti, non sicura, priva di air bag, con apparato frenante spesso non efficiente e frequentemente in riparazione. Chilometraggio quasi sempre  superiore ai 200.000 km.</t>
  </si>
  <si>
    <t>Sostituzione FIAT PANDA CM 925 HG - anno 2004 - da sostituire per condizioni scadenti, non sicura, priva di air bag, con apparato frenante spesso non efficiente e frequentemente in riparazione. Chilometraggio quasi sempre  superiore ai 200.000 km.</t>
  </si>
  <si>
    <t>n. 1 poltroncina operativa c/braccioli</t>
  </si>
  <si>
    <t>Vet.B - PMPPV</t>
  </si>
  <si>
    <t>n. 1 Armadio frigorifero verticale con display per rilevazione T° (da  -1°C a +10°C) - capacità lt.600/700</t>
  </si>
  <si>
    <t>n. 1 Armadio congelatore verticale con display per rilevazione T° (da +4°C a -20°C) - capacità lt. 600/700</t>
  </si>
  <si>
    <t>n. 2 Frustoni rigidi per cattura cani</t>
  </si>
  <si>
    <t>n. 2 frustoni flessibili per cattura cani</t>
  </si>
  <si>
    <t>n. 5 Gabbie autocatturanti per piccoli animali da affezione (gatti)</t>
  </si>
  <si>
    <t>n. 2 Gabbie autocatturanti per animali da affezione (cani)</t>
  </si>
  <si>
    <t xml:space="preserve">Fiat Punto </t>
  </si>
  <si>
    <t>Sostituzione Fiat Punto CL 641 NZ  (km. 268.915 a fine ott. '18)</t>
  </si>
  <si>
    <t>Fiat Panda 4 *4</t>
  </si>
  <si>
    <t>Sostituzione Fiat Panda DF 767 JT (Km. 206.600 a fine ott. '18)</t>
  </si>
  <si>
    <t xml:space="preserve">Fiat Doblò con vano di carico  coibentato </t>
  </si>
  <si>
    <t>Sostituzione Fiat Doblò  CL 688 NZ (km. 340.178 a fine ott. '18)</t>
  </si>
  <si>
    <t xml:space="preserve">Fiat Scudo con vano di carico coibentato </t>
  </si>
  <si>
    <t>Sostituzione Fiat Scudo  DH 174 KS (km. 315.179 a fine ott. '18)</t>
  </si>
  <si>
    <t>Vet. B - Igiene prodotti O.A.</t>
  </si>
  <si>
    <t>n. 1 Armadio</t>
  </si>
  <si>
    <t>n. 6 Termometri elettronici</t>
  </si>
  <si>
    <t>n. 8 ph-metri</t>
  </si>
  <si>
    <t>n. 1 frigorifero</t>
  </si>
  <si>
    <t>n. 1 congelatore verticale ****</t>
  </si>
  <si>
    <t>n. 2 frigoriferi portatili elettrici +4°/-15° per auto</t>
  </si>
  <si>
    <t>n. 1 autovettura</t>
  </si>
  <si>
    <t>n. 1 Scrivania</t>
  </si>
  <si>
    <t>n. 4 Sedie ergonomiche</t>
  </si>
  <si>
    <t>n. 1 fonendoscopio</t>
  </si>
  <si>
    <t>n. 2 termometri per alimenti</t>
  </si>
  <si>
    <t>n. 2 termometri per piccoli animali</t>
  </si>
  <si>
    <t>n. 1 Ph-metro</t>
  </si>
  <si>
    <t>n. 1 valigia per attività di campionamento</t>
  </si>
  <si>
    <t>n. 2 frigoriferi portatili</t>
  </si>
  <si>
    <t xml:space="preserve">n. 5 termometri a sonda </t>
  </si>
  <si>
    <t>n. 1000 cucchiai per prelievo Obex Bovini</t>
  </si>
  <si>
    <t>n. 1000 Cucchiai per prelievo Obex ovini</t>
  </si>
  <si>
    <t>n. 6 secchielli per raccolta urine bovine da 2500 cc. con manico telescopico</t>
  </si>
  <si>
    <t>n. 2 autovetture a trazione integrale</t>
  </si>
  <si>
    <t>Sostituzione di: Fiat PANDA CK 997 KP e Fiat PANDA CZ 714 ME</t>
  </si>
  <si>
    <t>Medicina Legale</t>
  </si>
  <si>
    <t xml:space="preserve">n. 10 armadi varia misura </t>
  </si>
  <si>
    <t>n. 4 cassettiere</t>
  </si>
  <si>
    <t>n. 1 porta abiti</t>
  </si>
  <si>
    <t>n. 3 tende per finestre</t>
  </si>
  <si>
    <t>n. 7 sedie ergonomiche con ruote</t>
  </si>
  <si>
    <t>n. 1 distruggi-documenti</t>
  </si>
  <si>
    <t>n. 3 condizionatori</t>
  </si>
  <si>
    <t>n. 3 autovetture</t>
  </si>
  <si>
    <t>DIPARTIMENTO DIPENDENZE</t>
  </si>
  <si>
    <t>ALESSANDRIA</t>
  </si>
  <si>
    <t>N. 1 Etilometro</t>
  </si>
  <si>
    <t>N. 1 Carrello medicazioni</t>
  </si>
  <si>
    <t>N. 1 Defibrillatore</t>
  </si>
  <si>
    <t>N. 1 Ambu con mascherina</t>
  </si>
  <si>
    <t>N. 1 Armadio farmaci</t>
  </si>
  <si>
    <t>N. 2 Schedari</t>
  </si>
  <si>
    <t>N. 5 Poltroncine ergonomiche per PC</t>
  </si>
  <si>
    <t>N. 2 Armadi due ante per cartelle sospese</t>
  </si>
  <si>
    <t>N. 1 Scaffale</t>
  </si>
  <si>
    <t>N. 1 Tavolino per sala d'attesa</t>
  </si>
  <si>
    <t>CASALE MONF.</t>
  </si>
  <si>
    <t>N. 3 Schedari</t>
  </si>
  <si>
    <t>N. 1 Armadio x materiale sanitario</t>
  </si>
  <si>
    <t>N. 1 Scrivania</t>
  </si>
  <si>
    <t>N. 3 Schedari portacartelle</t>
  </si>
  <si>
    <t>N. 1 Frigo farmaci</t>
  </si>
  <si>
    <t>N. 4 Schedari portacartelle</t>
  </si>
  <si>
    <t>N. 1 Armadio con serratura</t>
  </si>
  <si>
    <t>N. 4 Scrivanie c/cassettiera</t>
  </si>
  <si>
    <t>N. 7 Poltroncine ergonomiche per PC</t>
  </si>
  <si>
    <t>N. 1 Etichettatrice per esami ematochimici</t>
  </si>
  <si>
    <t>N. 2 Schedari portacartelle</t>
  </si>
  <si>
    <t>N. 1 Cassettiera</t>
  </si>
  <si>
    <t>N. 6 Sedie sala d'attesa</t>
  </si>
  <si>
    <t>N. 1 Lampada da tavolo</t>
  </si>
  <si>
    <t>N. 3 Poltroncine ergonomiche per PC</t>
  </si>
  <si>
    <t>N. 1 Cassaforte</t>
  </si>
  <si>
    <t>N. 4 Schedari porta cartelle</t>
  </si>
  <si>
    <t>N. 1 Fax</t>
  </si>
  <si>
    <t>VALENZA</t>
  </si>
  <si>
    <t>N. 1 Telecamera a circuito chiuso</t>
  </si>
  <si>
    <t>DIPARTIMENTO SPDC</t>
  </si>
  <si>
    <t xml:space="preserve">Acqui Terme </t>
  </si>
  <si>
    <t>Casale Monf.to</t>
  </si>
  <si>
    <t>SPDC</t>
  </si>
  <si>
    <t>n. 1 Elettrocardiografo</t>
  </si>
  <si>
    <t>n. 1 Sedia c/ruote</t>
  </si>
  <si>
    <t>n. 1 Barella ergonomica</t>
  </si>
  <si>
    <t>n. 2 piantane</t>
  </si>
  <si>
    <t>n. 12 letti degenza</t>
  </si>
  <si>
    <t>n. 12 comodini</t>
  </si>
  <si>
    <t>n. 1 sedia c/ruote</t>
  </si>
  <si>
    <t>n. 1 telo di scorrimento</t>
  </si>
  <si>
    <t>n. 1 lavastoviglie</t>
  </si>
  <si>
    <t>Voltaggio - SRP2.2</t>
  </si>
  <si>
    <t>n. 1 lavatrice da 10 kg.</t>
  </si>
  <si>
    <t>S.S. di Psicologia</t>
  </si>
  <si>
    <t>Reattivi Psicodiagnostici</t>
  </si>
  <si>
    <t>DIPSA</t>
  </si>
  <si>
    <t>n. 4 Macchine fabbricazione ghiaccio sterile</t>
  </si>
  <si>
    <t>Disposizioni della Commissione Prelievi d'organo</t>
  </si>
  <si>
    <t>Automezzi per Cure Domiciliari</t>
  </si>
  <si>
    <t>Letti elettrici</t>
  </si>
  <si>
    <t>Da quantificare dopo inventario</t>
  </si>
  <si>
    <t>Barelle</t>
  </si>
  <si>
    <t>Attrezzature - sostituzioni e nuove acquisizioni (*)</t>
  </si>
  <si>
    <t>(*) l'elenco dettagliato degli interventi 2019  e l'ordine di priorità degli acquisti attrezzature</t>
  </si>
  <si>
    <t xml:space="preserve">Totale disponibile </t>
  </si>
  <si>
    <t xml:space="preserve">è oggetto di ridefinizione in base alle priorità identificate dai servizi, da soddisfarsi al netto degli interventi </t>
  </si>
  <si>
    <t>eventualmente finanziabili con fondi vincolati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</si>
</sst>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_-;_-@_-"/>
    <numFmt numFmtId="165" formatCode="_-&quot;€ &quot;* #,##0.00_-;&quot;-€ &quot;* #,##0.00_-;_-&quot;€ &quot;* \-??_-;_-@_-"/>
    <numFmt numFmtId="166" formatCode="&quot;€ &quot;#,##0.00"/>
    <numFmt numFmtId="168" formatCode="#,###.00"/>
    <numFmt numFmtId="169" formatCode="[$€-410]\ #,##0.00;[Red]\-[$€-410]\ #,##0.00"/>
    <numFmt numFmtId="170" formatCode="mm/dd/yyyy"/>
    <numFmt numFmtId="171" formatCode="&quot;€&quot;\ #,##0.00"/>
  </numFmts>
  <fonts count="63" x14ac:knownFonts="1">
    <font>
      <sz val="11"/>
      <color theme="1"/>
      <name val="Calibri"/>
      <family val="2"/>
      <scheme val="minor"/>
    </font>
    <font>
      <sz val="10"/>
      <name val="Arial"/>
      <family val="2"/>
      <charset val="1"/>
    </font>
    <font>
      <sz val="9"/>
      <color rgb="FF0000FF"/>
      <name val="Arial"/>
      <family val="2"/>
      <charset val="1"/>
    </font>
    <font>
      <sz val="18"/>
      <color rgb="FF0000FF"/>
      <name val="Arial"/>
      <family val="2"/>
      <charset val="1"/>
    </font>
    <font>
      <b/>
      <sz val="9"/>
      <color rgb="FF0000FF"/>
      <name val="Arial"/>
      <family val="2"/>
      <charset val="1"/>
    </font>
    <font>
      <b/>
      <sz val="13"/>
      <color rgb="FF0000FF"/>
      <name val="Arial"/>
      <family val="2"/>
      <charset val="1"/>
    </font>
    <font>
      <sz val="9"/>
      <color rgb="FF000000"/>
      <name val="Arial"/>
      <family val="2"/>
      <charset val="1"/>
    </font>
    <font>
      <sz val="9"/>
      <color rgb="FFED1C24"/>
      <name val="Arial"/>
      <family val="2"/>
      <charset val="1"/>
    </font>
    <font>
      <sz val="8"/>
      <color rgb="FF000000"/>
      <name val="Arial"/>
      <family val="2"/>
      <charset val="1"/>
    </font>
    <font>
      <sz val="9"/>
      <color rgb="FFCE181E"/>
      <name val="Arial"/>
      <family val="2"/>
      <charset val="1"/>
    </font>
    <font>
      <b/>
      <sz val="9"/>
      <color rgb="FFCE181E"/>
      <name val="Arial"/>
      <family val="2"/>
      <charset val="1"/>
    </font>
    <font>
      <b/>
      <sz val="9"/>
      <color rgb="FFFF00CC"/>
      <name val="Arial"/>
      <family val="2"/>
      <charset val="1"/>
    </font>
    <font>
      <b/>
      <sz val="12"/>
      <color rgb="FF800000"/>
      <name val="Arial"/>
      <family val="2"/>
      <charset val="1"/>
    </font>
    <font>
      <b/>
      <sz val="8"/>
      <name val="Arial"/>
      <family val="2"/>
      <charset val="1"/>
    </font>
    <font>
      <b/>
      <sz val="9"/>
      <name val="Arial"/>
      <family val="2"/>
      <charset val="1"/>
    </font>
    <font>
      <b/>
      <u/>
      <sz val="8"/>
      <name val="Arial"/>
      <family val="2"/>
      <charset val="1"/>
    </font>
    <font>
      <sz val="8"/>
      <name val="Arial"/>
      <family val="2"/>
      <charset val="1"/>
    </font>
    <font>
      <sz val="8"/>
      <color rgb="FFED1C24"/>
      <name val="Arial"/>
      <family val="2"/>
      <charset val="1"/>
    </font>
    <font>
      <i/>
      <sz val="8"/>
      <color rgb="FFED1C24"/>
      <name val="Arial"/>
      <family val="2"/>
      <charset val="1"/>
    </font>
    <font>
      <i/>
      <sz val="8"/>
      <color rgb="FF0000FF"/>
      <name val="Arial"/>
      <family val="2"/>
      <charset val="1"/>
    </font>
    <font>
      <sz val="7"/>
      <name val="Arial"/>
      <family val="2"/>
      <charset val="1"/>
    </font>
    <font>
      <sz val="10"/>
      <color rgb="FFED1C24"/>
      <name val="Arial"/>
      <family val="2"/>
      <charset val="1"/>
    </font>
    <font>
      <sz val="11"/>
      <color rgb="FF000000"/>
      <name val="Calibri"/>
      <family val="2"/>
      <charset val="1"/>
    </font>
    <font>
      <sz val="8"/>
      <color rgb="FFFF0000"/>
      <name val="Arial"/>
      <family val="2"/>
      <charset val="1"/>
    </font>
    <font>
      <sz val="7"/>
      <color rgb="FFFF0000"/>
      <name val="Arial"/>
      <family val="2"/>
      <charset val="1"/>
    </font>
    <font>
      <b/>
      <u/>
      <sz val="8"/>
      <color rgb="FFFF0000"/>
      <name val="Arial"/>
      <family val="2"/>
      <charset val="1"/>
    </font>
    <font>
      <b/>
      <sz val="8"/>
      <color rgb="FFED1C24"/>
      <name val="Arial"/>
      <family val="2"/>
      <charset val="1"/>
    </font>
    <font>
      <b/>
      <sz val="8"/>
      <color rgb="FFFF0000"/>
      <name val="Arial"/>
      <family val="2"/>
      <charset val="1"/>
    </font>
    <font>
      <sz val="6"/>
      <name val="Arial"/>
      <family val="2"/>
      <charset val="1"/>
    </font>
    <font>
      <b/>
      <i/>
      <sz val="8"/>
      <color rgb="FF000000"/>
      <name val="Arial"/>
      <family val="2"/>
      <charset val="1"/>
    </font>
    <font>
      <b/>
      <sz val="9"/>
      <color rgb="FF000000"/>
      <name val="Arial"/>
      <family val="2"/>
      <charset val="1"/>
    </font>
    <font>
      <u/>
      <sz val="8"/>
      <color rgb="FF000000"/>
      <name val="Arial"/>
      <family val="2"/>
      <charset val="1"/>
    </font>
    <font>
      <u/>
      <sz val="8"/>
      <name val="Arial"/>
      <family val="2"/>
      <charset val="1"/>
    </font>
    <font>
      <sz val="8"/>
      <color rgb="FF0000FF"/>
      <name val="Arial"/>
      <family val="2"/>
      <charset val="1"/>
    </font>
    <font>
      <i/>
      <sz val="7"/>
      <color rgb="FFFF0000"/>
      <name val="Arial"/>
      <family val="2"/>
      <charset val="1"/>
    </font>
    <font>
      <sz val="8"/>
      <color rgb="FF333333"/>
      <name val="Arial"/>
      <family val="2"/>
      <charset val="1"/>
    </font>
    <font>
      <sz val="8"/>
      <color rgb="FF9900FF"/>
      <name val="Arial"/>
      <family val="2"/>
      <charset val="1"/>
    </font>
    <font>
      <sz val="8"/>
      <name val="Calibri"/>
      <family val="2"/>
      <charset val="1"/>
    </font>
    <font>
      <sz val="7"/>
      <color rgb="FF9900FF"/>
      <name val="Arial"/>
      <family val="2"/>
      <charset val="1"/>
    </font>
    <font>
      <b/>
      <sz val="9"/>
      <color rgb="FFFF0000"/>
      <name val="Arial"/>
      <family val="2"/>
      <charset val="1"/>
    </font>
    <font>
      <sz val="7"/>
      <color rgb="FF000000"/>
      <name val="Arial"/>
      <family val="2"/>
      <charset val="1"/>
    </font>
    <font>
      <b/>
      <sz val="12"/>
      <color rgb="FFBA131A"/>
      <name val="Arial"/>
      <family val="2"/>
      <charset val="1"/>
    </font>
    <font>
      <i/>
      <sz val="8"/>
      <color rgb="FFFF0000"/>
      <name val="Arial"/>
      <family val="2"/>
      <charset val="1"/>
    </font>
    <font>
      <i/>
      <sz val="10"/>
      <color rgb="FF0066B3"/>
      <name val="Arial"/>
      <family val="2"/>
      <charset val="1"/>
    </font>
    <font>
      <b/>
      <i/>
      <sz val="8"/>
      <color rgb="FF0066B3"/>
      <name val="Arial"/>
      <family val="2"/>
      <charset val="1"/>
    </font>
    <font>
      <sz val="8"/>
      <color rgb="FFCE181E"/>
      <name val="Arial"/>
      <family val="2"/>
      <charset val="1"/>
    </font>
    <font>
      <sz val="7"/>
      <color rgb="FFCE181E"/>
      <name val="Arial"/>
      <family val="2"/>
      <charset val="1"/>
    </font>
    <font>
      <sz val="10.5"/>
      <color rgb="FFED1C24"/>
      <name val="Arial"/>
      <family val="2"/>
      <charset val="1"/>
    </font>
    <font>
      <i/>
      <sz val="14"/>
      <name val="Arial"/>
      <family val="2"/>
    </font>
    <font>
      <b/>
      <sz val="10"/>
      <color rgb="FF800000"/>
      <name val="Arial"/>
      <family val="2"/>
      <charset val="1"/>
    </font>
    <font>
      <b/>
      <sz val="7"/>
      <name val="Arial"/>
      <family val="2"/>
      <charset val="1"/>
    </font>
    <font>
      <sz val="10"/>
      <name val="Arial"/>
      <family val="2"/>
    </font>
    <font>
      <sz val="8"/>
      <name val="Arial"/>
      <family val="2"/>
    </font>
    <font>
      <b/>
      <i/>
      <sz val="8"/>
      <color indexed="8"/>
      <name val="Calibri"/>
      <family val="2"/>
    </font>
    <font>
      <sz val="8"/>
      <color indexed="8"/>
      <name val="Times New Roman"/>
      <family val="1"/>
    </font>
    <font>
      <b/>
      <i/>
      <u/>
      <sz val="8"/>
      <color indexed="8"/>
      <name val="Times New Roman"/>
      <family val="1"/>
    </font>
    <font>
      <b/>
      <sz val="8"/>
      <name val="Times New Roman"/>
      <family val="1"/>
    </font>
    <font>
      <b/>
      <sz val="8"/>
      <color indexed="10"/>
      <name val="Times New Roman"/>
      <family val="1"/>
    </font>
    <font>
      <b/>
      <i/>
      <u/>
      <sz val="8"/>
      <name val="Times New Roman"/>
      <family val="1"/>
    </font>
    <font>
      <b/>
      <i/>
      <sz val="8"/>
      <color indexed="8"/>
      <name val="Times New Roman"/>
      <family val="1"/>
    </font>
    <font>
      <sz val="8"/>
      <name val="Calibri"/>
      <family val="2"/>
    </font>
    <font>
      <b/>
      <sz val="8"/>
      <name val="Calibri"/>
      <family val="2"/>
    </font>
    <font>
      <sz val="9"/>
      <color indexed="8"/>
      <name val="Arial"/>
      <family val="2"/>
      <charset val="1"/>
    </font>
  </fonts>
  <fills count="14">
    <fill>
      <patternFill patternType="none"/>
    </fill>
    <fill>
      <patternFill patternType="gray125"/>
    </fill>
    <fill>
      <patternFill patternType="solid">
        <fgColor rgb="FFFFFF99"/>
        <bgColor rgb="FFFFFBCC"/>
      </patternFill>
    </fill>
    <fill>
      <patternFill patternType="solid">
        <fgColor rgb="FFC0C0C0"/>
        <bgColor rgb="FFCCCCCC"/>
      </patternFill>
    </fill>
    <fill>
      <patternFill patternType="solid">
        <fgColor rgb="FFCCFFCC"/>
        <bgColor rgb="FFCCFFFF"/>
      </patternFill>
    </fill>
    <fill>
      <patternFill patternType="solid">
        <fgColor rgb="FFCCFFFF"/>
        <bgColor rgb="FFCCFFCC"/>
      </patternFill>
    </fill>
    <fill>
      <patternFill patternType="solid">
        <fgColor rgb="FFFFFF00"/>
        <bgColor rgb="FFFFF200"/>
      </patternFill>
    </fill>
    <fill>
      <patternFill patternType="solid">
        <fgColor rgb="FFFFFFFF"/>
        <bgColor rgb="FFFFFBCC"/>
      </patternFill>
    </fill>
    <fill>
      <patternFill patternType="solid">
        <fgColor rgb="FFFFF200"/>
        <bgColor rgb="FFFFFF00"/>
      </patternFill>
    </fill>
    <fill>
      <patternFill patternType="solid">
        <fgColor rgb="FFB2B2B2"/>
        <bgColor rgb="FFC0C0C0"/>
      </patternFill>
    </fill>
    <fill>
      <patternFill patternType="solid">
        <fgColor rgb="FFADD58A"/>
        <bgColor rgb="FFC0C0C0"/>
      </patternFill>
    </fill>
    <fill>
      <patternFill patternType="solid">
        <fgColor theme="0" tint="-0.249977111117893"/>
        <bgColor indexed="64"/>
      </patternFill>
    </fill>
    <fill>
      <patternFill patternType="solid">
        <fgColor theme="9" tint="0.39997558519241921"/>
        <bgColor indexed="64"/>
      </patternFill>
    </fill>
    <fill>
      <patternFill patternType="solid">
        <fgColor indexed="22"/>
        <bgColor indexed="64"/>
      </patternFill>
    </fill>
  </fills>
  <borders count="56">
    <border>
      <left/>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right style="hair">
        <color auto="1"/>
      </right>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thin">
        <color auto="1"/>
      </bottom>
      <diagonal/>
    </border>
    <border>
      <left/>
      <right/>
      <top style="thin">
        <color auto="1"/>
      </top>
      <bottom style="medium">
        <color auto="1"/>
      </bottom>
      <diagonal/>
    </border>
    <border>
      <left/>
      <right/>
      <top style="medium">
        <color auto="1"/>
      </top>
      <bottom style="thin">
        <color auto="1"/>
      </bottom>
      <diagonal/>
    </border>
    <border>
      <left style="hair">
        <color auto="1"/>
      </left>
      <right style="thin">
        <color auto="1"/>
      </right>
      <top style="thin">
        <color auto="1"/>
      </top>
      <bottom style="medium">
        <color auto="1"/>
      </bottom>
      <diagonal/>
    </border>
    <border>
      <left style="hair">
        <color auto="1"/>
      </left>
      <right style="hair">
        <color auto="1"/>
      </right>
      <top/>
      <bottom style="medium">
        <color auto="1"/>
      </bottom>
      <diagonal/>
    </border>
    <border>
      <left/>
      <right style="thin">
        <color auto="1"/>
      </right>
      <top style="thin">
        <color auto="1"/>
      </top>
      <bottom style="medium">
        <color auto="1"/>
      </bottom>
      <diagonal/>
    </border>
    <border>
      <left style="hair">
        <color auto="1"/>
      </left>
      <right style="thin">
        <color auto="1"/>
      </right>
      <top style="medium">
        <color auto="1"/>
      </top>
      <bottom style="thin">
        <color auto="1"/>
      </bottom>
      <diagonal/>
    </border>
    <border>
      <left style="thin">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medium">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right/>
      <top/>
      <bottom style="hair">
        <color auto="1"/>
      </bottom>
      <diagonal/>
    </border>
    <border>
      <left style="hair">
        <color auto="1"/>
      </left>
      <right/>
      <top style="hair">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164" fontId="22" fillId="0" borderId="0"/>
    <xf numFmtId="0" fontId="22" fillId="0" borderId="0"/>
    <xf numFmtId="0" fontId="51" fillId="0" borderId="0"/>
    <xf numFmtId="0" fontId="51" fillId="0" borderId="0"/>
    <xf numFmtId="0" fontId="51" fillId="0" borderId="0"/>
  </cellStyleXfs>
  <cellXfs count="407">
    <xf numFmtId="0" fontId="0" fillId="0" borderId="0" xfId="0"/>
    <xf numFmtId="0" fontId="2" fillId="0" borderId="0" xfId="1" applyFont="1"/>
    <xf numFmtId="0" fontId="3" fillId="0" borderId="0" xfId="1" applyFont="1"/>
    <xf numFmtId="0" fontId="1" fillId="0" borderId="0" xfId="1"/>
    <xf numFmtId="0" fontId="4" fillId="0" borderId="1" xfId="1" applyFont="1" applyBorder="1" applyAlignment="1">
      <alignment horizontal="center" vertical="center" wrapText="1"/>
    </xf>
    <xf numFmtId="0" fontId="4" fillId="2"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164" fontId="5" fillId="0" borderId="0" xfId="1" applyNumberFormat="1" applyFont="1" applyAlignment="1">
      <alignment horizontal="center" vertical="center" wrapText="1"/>
    </xf>
    <xf numFmtId="0" fontId="4" fillId="0" borderId="3" xfId="1" applyFont="1" applyBorder="1" applyAlignment="1">
      <alignment horizontal="left" vertical="center"/>
    </xf>
    <xf numFmtId="165" fontId="4" fillId="2" borderId="3" xfId="1" applyNumberFormat="1" applyFont="1" applyFill="1" applyBorder="1" applyAlignment="1">
      <alignment horizontal="center" vertical="center" wrapText="1"/>
    </xf>
    <xf numFmtId="165" fontId="2" fillId="0" borderId="3" xfId="1" applyNumberFormat="1" applyFont="1" applyBorder="1" applyAlignment="1">
      <alignment horizontal="center" vertical="center" wrapText="1"/>
    </xf>
    <xf numFmtId="164" fontId="6" fillId="0" borderId="0" xfId="1" applyNumberFormat="1" applyFont="1"/>
    <xf numFmtId="164" fontId="7" fillId="0" borderId="0" xfId="1" applyNumberFormat="1" applyFont="1"/>
    <xf numFmtId="0" fontId="7" fillId="0" borderId="0" xfId="1" applyFont="1"/>
    <xf numFmtId="4" fontId="6" fillId="0" borderId="0" xfId="1" applyNumberFormat="1" applyFont="1"/>
    <xf numFmtId="0" fontId="8" fillId="0" borderId="0" xfId="1" applyFont="1"/>
    <xf numFmtId="0" fontId="4" fillId="0" borderId="0" xfId="1" applyFont="1"/>
    <xf numFmtId="0" fontId="4" fillId="3" borderId="3" xfId="1" applyFont="1" applyFill="1" applyBorder="1" applyAlignment="1">
      <alignment horizontal="right" vertical="center" wrapText="1"/>
    </xf>
    <xf numFmtId="165" fontId="4" fillId="3" borderId="3" xfId="1" applyNumberFormat="1" applyFont="1" applyFill="1" applyBorder="1" applyAlignment="1">
      <alignment horizontal="center" vertical="center" wrapText="1"/>
    </xf>
    <xf numFmtId="164" fontId="4" fillId="0" borderId="0" xfId="1" applyNumberFormat="1" applyFont="1"/>
    <xf numFmtId="0" fontId="4" fillId="0" borderId="5" xfId="1" applyFont="1" applyBorder="1" applyAlignment="1">
      <alignment horizontal="center" vertical="center" wrapText="1"/>
    </xf>
    <xf numFmtId="0" fontId="4" fillId="4" borderId="6"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0" borderId="2" xfId="1" applyFont="1" applyBorder="1" applyAlignment="1">
      <alignment vertical="center"/>
    </xf>
    <xf numFmtId="165" fontId="4" fillId="0" borderId="2" xfId="1" applyNumberFormat="1" applyFont="1" applyBorder="1" applyAlignment="1">
      <alignment vertical="center"/>
    </xf>
    <xf numFmtId="165" fontId="2" fillId="0" borderId="2" xfId="1" applyNumberFormat="1" applyFont="1" applyBorder="1" applyAlignment="1">
      <alignment vertical="center"/>
    </xf>
    <xf numFmtId="165" fontId="2" fillId="0" borderId="3" xfId="1" applyNumberFormat="1" applyFont="1" applyBorder="1" applyAlignment="1">
      <alignment vertical="center"/>
    </xf>
    <xf numFmtId="4" fontId="9" fillId="0" borderId="0" xfId="1" applyNumberFormat="1" applyFont="1"/>
    <xf numFmtId="4" fontId="7" fillId="0" borderId="0" xfId="1" applyNumberFormat="1" applyFont="1"/>
    <xf numFmtId="165" fontId="4" fillId="3" borderId="4" xfId="1" applyNumberFormat="1" applyFont="1" applyFill="1" applyBorder="1" applyAlignment="1">
      <alignment horizontal="center" vertical="center" wrapText="1"/>
    </xf>
    <xf numFmtId="4" fontId="10" fillId="0" borderId="0" xfId="1" applyNumberFormat="1" applyFont="1"/>
    <xf numFmtId="0" fontId="4" fillId="5" borderId="3" xfId="1" applyFont="1" applyFill="1" applyBorder="1" applyAlignment="1">
      <alignment horizontal="center" vertical="center" wrapText="1"/>
    </xf>
    <xf numFmtId="0" fontId="9" fillId="0" borderId="0" xfId="1" applyFont="1"/>
    <xf numFmtId="164" fontId="9" fillId="0" borderId="0" xfId="1" applyNumberFormat="1" applyFont="1"/>
    <xf numFmtId="0" fontId="4" fillId="0" borderId="8" xfId="1" applyFont="1" applyBorder="1" applyAlignment="1">
      <alignment vertical="center"/>
    </xf>
    <xf numFmtId="165" fontId="4" fillId="0" borderId="8" xfId="1" applyNumberFormat="1" applyFont="1" applyBorder="1" applyAlignment="1">
      <alignment vertical="center"/>
    </xf>
    <xf numFmtId="165" fontId="2" fillId="0" borderId="8" xfId="1" applyNumberFormat="1" applyFont="1" applyBorder="1" applyAlignment="1">
      <alignment vertical="center"/>
    </xf>
    <xf numFmtId="165" fontId="2" fillId="0" borderId="9" xfId="1" applyNumberFormat="1" applyFont="1" applyBorder="1" applyAlignment="1">
      <alignment vertical="center"/>
    </xf>
    <xf numFmtId="166" fontId="2" fillId="0" borderId="0" xfId="1" applyNumberFormat="1" applyFont="1"/>
    <xf numFmtId="4" fontId="11" fillId="0" borderId="0" xfId="1" applyNumberFormat="1" applyFont="1" applyBorder="1"/>
    <xf numFmtId="166" fontId="4" fillId="3" borderId="3" xfId="1" applyNumberFormat="1" applyFont="1" applyFill="1" applyBorder="1" applyAlignment="1">
      <alignment horizontal="center" vertical="center" wrapText="1"/>
    </xf>
    <xf numFmtId="165" fontId="4" fillId="0" borderId="4" xfId="1" applyNumberFormat="1" applyFont="1" applyBorder="1" applyAlignment="1">
      <alignment horizontal="center" vertical="center" wrapText="1"/>
    </xf>
    <xf numFmtId="0" fontId="4" fillId="6" borderId="4" xfId="1" applyFont="1" applyFill="1" applyBorder="1" applyAlignment="1">
      <alignment horizontal="right" vertical="center" wrapText="1"/>
    </xf>
    <xf numFmtId="0" fontId="4" fillId="6" borderId="4" xfId="1" applyFont="1" applyFill="1" applyBorder="1" applyAlignment="1">
      <alignment horizontal="center" vertical="top" wrapText="1"/>
    </xf>
    <xf numFmtId="0" fontId="2" fillId="0" borderId="2" xfId="1" applyFont="1" applyBorder="1" applyAlignment="1">
      <alignment vertical="center"/>
    </xf>
    <xf numFmtId="0" fontId="12" fillId="0" borderId="0" xfId="1" applyFont="1" applyBorder="1" applyAlignment="1">
      <alignment horizontal="center" vertical="center" wrapText="1"/>
    </xf>
    <xf numFmtId="0" fontId="13" fillId="3" borderId="3" xfId="1" applyFont="1" applyFill="1" applyBorder="1" applyAlignment="1">
      <alignment horizontal="center" vertical="center" wrapText="1"/>
    </xf>
    <xf numFmtId="0" fontId="14" fillId="0" borderId="9" xfId="1" applyFont="1" applyBorder="1" applyAlignment="1">
      <alignment vertical="top" wrapText="1"/>
    </xf>
    <xf numFmtId="0" fontId="15" fillId="0" borderId="3" xfId="1" applyFont="1" applyBorder="1" applyAlignment="1">
      <alignment horizontal="left" vertical="center" wrapText="1"/>
    </xf>
    <xf numFmtId="0" fontId="16" fillId="0" borderId="4" xfId="1" applyFont="1" applyBorder="1" applyAlignment="1">
      <alignment horizontal="center" vertical="center" wrapText="1"/>
    </xf>
    <xf numFmtId="0" fontId="16" fillId="0" borderId="4" xfId="1" applyFont="1" applyBorder="1" applyAlignment="1">
      <alignment horizontal="left" vertical="center" wrapText="1"/>
    </xf>
    <xf numFmtId="4" fontId="16" fillId="0" borderId="3" xfId="1" applyNumberFormat="1" applyFont="1" applyBorder="1" applyAlignment="1">
      <alignment horizontal="right" vertical="center" wrapText="1"/>
    </xf>
    <xf numFmtId="4" fontId="17" fillId="0" borderId="3" xfId="1" applyNumberFormat="1" applyFont="1" applyBorder="1" applyAlignment="1">
      <alignment horizontal="center" vertical="center" wrapText="1"/>
    </xf>
    <xf numFmtId="164" fontId="16" fillId="0" borderId="4" xfId="1" applyNumberFormat="1" applyFont="1" applyBorder="1" applyAlignment="1">
      <alignment horizontal="right" vertical="center" wrapText="1"/>
    </xf>
    <xf numFmtId="0" fontId="18" fillId="0" borderId="3" xfId="1" applyFont="1" applyBorder="1" applyAlignment="1">
      <alignment horizontal="left" vertical="center" wrapText="1"/>
    </xf>
    <xf numFmtId="4" fontId="16" fillId="0" borderId="3" xfId="1" applyNumberFormat="1" applyFont="1" applyBorder="1" applyAlignment="1">
      <alignment horizontal="center" vertical="center" wrapText="1"/>
    </xf>
    <xf numFmtId="0" fontId="19" fillId="0" borderId="3" xfId="1" applyFont="1" applyBorder="1" applyAlignment="1">
      <alignment horizontal="center" vertical="center" wrapText="1"/>
    </xf>
    <xf numFmtId="0" fontId="15" fillId="0" borderId="13" xfId="1" applyFont="1" applyBorder="1" applyAlignment="1">
      <alignment vertical="center" wrapText="1"/>
    </xf>
    <xf numFmtId="0" fontId="16" fillId="4" borderId="9" xfId="1" applyFont="1" applyFill="1" applyBorder="1" applyAlignment="1">
      <alignment horizontal="center" vertical="center" wrapText="1"/>
    </xf>
    <xf numFmtId="0" fontId="13" fillId="4" borderId="9" xfId="1" applyFont="1" applyFill="1" applyBorder="1" applyAlignment="1">
      <alignment horizontal="right" vertical="center"/>
    </xf>
    <xf numFmtId="166" fontId="13" fillId="4" borderId="13" xfId="1" applyNumberFormat="1" applyFont="1" applyFill="1" applyBorder="1" applyAlignment="1">
      <alignment horizontal="center" vertical="center" wrapText="1"/>
    </xf>
    <xf numFmtId="165" fontId="13" fillId="4" borderId="9" xfId="1" applyNumberFormat="1" applyFont="1" applyFill="1" applyBorder="1" applyAlignment="1">
      <alignment horizontal="center" vertical="center" wrapText="1"/>
    </xf>
    <xf numFmtId="165" fontId="13" fillId="4" borderId="13" xfId="1" applyNumberFormat="1" applyFont="1" applyFill="1" applyBorder="1" applyAlignment="1">
      <alignment horizontal="center" vertical="center" wrapText="1"/>
    </xf>
    <xf numFmtId="0" fontId="14" fillId="0" borderId="15" xfId="1" applyFont="1" applyBorder="1" applyAlignment="1">
      <alignment vertical="top" wrapText="1"/>
    </xf>
    <xf numFmtId="0" fontId="15" fillId="0" borderId="16" xfId="1" applyFont="1" applyBorder="1" applyAlignment="1">
      <alignment horizontal="center" vertical="center" wrapText="1"/>
    </xf>
    <xf numFmtId="164" fontId="16" fillId="0" borderId="4" xfId="1" applyNumberFormat="1" applyFont="1" applyBorder="1" applyAlignment="1">
      <alignment horizontal="center" vertical="center" wrapText="1"/>
    </xf>
    <xf numFmtId="0" fontId="1" fillId="0" borderId="12" xfId="1" applyBorder="1"/>
    <xf numFmtId="164" fontId="16" fillId="0" borderId="17" xfId="1" applyNumberFormat="1" applyFont="1" applyBorder="1" applyAlignment="1">
      <alignment horizontal="center" vertical="center" wrapText="1"/>
    </xf>
    <xf numFmtId="164" fontId="20" fillId="0" borderId="3" xfId="1" applyNumberFormat="1" applyFont="1" applyBorder="1" applyAlignment="1">
      <alignment horizontal="left" vertical="center" wrapText="1"/>
    </xf>
    <xf numFmtId="164" fontId="16" fillId="0" borderId="11" xfId="1" applyNumberFormat="1" applyFont="1" applyBorder="1" applyAlignment="1">
      <alignment horizontal="center" vertical="center" wrapText="1"/>
    </xf>
    <xf numFmtId="0" fontId="16" fillId="0" borderId="3" xfId="1" applyFont="1" applyBorder="1" applyAlignment="1">
      <alignment horizontal="center" vertical="center" wrapText="1"/>
    </xf>
    <xf numFmtId="0" fontId="16" fillId="0" borderId="3" xfId="1" applyFont="1" applyBorder="1" applyAlignment="1">
      <alignment horizontal="left" vertical="center" wrapText="1"/>
    </xf>
    <xf numFmtId="164" fontId="16" fillId="0" borderId="3" xfId="1" applyNumberFormat="1" applyFont="1" applyBorder="1" applyAlignment="1">
      <alignment horizontal="center" vertical="center" wrapText="1"/>
    </xf>
    <xf numFmtId="164" fontId="17" fillId="0" borderId="3" xfId="1" applyNumberFormat="1" applyFont="1" applyBorder="1" applyAlignment="1">
      <alignment horizontal="center" vertical="center" wrapText="1"/>
    </xf>
    <xf numFmtId="0" fontId="1" fillId="0" borderId="3" xfId="1" applyBorder="1"/>
    <xf numFmtId="164" fontId="16" fillId="0" borderId="2" xfId="1" applyNumberFormat="1" applyFont="1" applyBorder="1" applyAlignment="1">
      <alignment horizontal="center" vertical="center" wrapText="1"/>
    </xf>
    <xf numFmtId="164" fontId="16" fillId="0" borderId="3" xfId="1" applyNumberFormat="1" applyFont="1" applyBorder="1" applyAlignment="1">
      <alignment horizontal="right" vertical="center" wrapText="1"/>
    </xf>
    <xf numFmtId="164" fontId="24" fillId="0" borderId="3" xfId="1" applyNumberFormat="1" applyFont="1" applyBorder="1" applyAlignment="1">
      <alignment horizontal="left" vertical="center" wrapText="1"/>
    </xf>
    <xf numFmtId="0" fontId="15" fillId="0" borderId="11" xfId="1" applyFont="1" applyBorder="1" applyAlignment="1">
      <alignment horizontal="left" vertical="center" wrapText="1"/>
    </xf>
    <xf numFmtId="164" fontId="13" fillId="0" borderId="3" xfId="1" applyNumberFormat="1" applyFont="1" applyBorder="1" applyAlignment="1">
      <alignment horizontal="center" vertical="center" wrapText="1"/>
    </xf>
    <xf numFmtId="0" fontId="15" fillId="0" borderId="9" xfId="1" applyFont="1" applyBorder="1" applyAlignment="1">
      <alignment horizontal="center" vertical="center" wrapText="1"/>
    </xf>
    <xf numFmtId="0" fontId="25" fillId="4" borderId="9" xfId="1" applyFont="1" applyFill="1" applyBorder="1" applyAlignment="1">
      <alignment horizontal="left" vertical="center" wrapText="1"/>
    </xf>
    <xf numFmtId="166" fontId="13" fillId="4" borderId="9" xfId="1" applyNumberFormat="1" applyFont="1" applyFill="1" applyBorder="1" applyAlignment="1">
      <alignment horizontal="center" vertical="center" wrapText="1"/>
    </xf>
    <xf numFmtId="165" fontId="13" fillId="4" borderId="18" xfId="1" applyNumberFormat="1" applyFont="1" applyFill="1" applyBorder="1" applyAlignment="1">
      <alignment horizontal="center" vertical="center" wrapText="1"/>
    </xf>
    <xf numFmtId="164" fontId="20" fillId="0" borderId="4" xfId="1" applyNumberFormat="1" applyFont="1" applyBorder="1" applyAlignment="1">
      <alignment horizontal="center" vertical="center" wrapText="1"/>
    </xf>
    <xf numFmtId="168" fontId="16" fillId="0" borderId="3" xfId="1" applyNumberFormat="1" applyFont="1" applyBorder="1" applyAlignment="1">
      <alignment horizontal="right" vertical="center" wrapText="1"/>
    </xf>
    <xf numFmtId="164" fontId="26" fillId="0" borderId="3" xfId="1" applyNumberFormat="1" applyFont="1" applyBorder="1" applyAlignment="1">
      <alignment horizontal="center" vertical="center" wrapText="1"/>
    </xf>
    <xf numFmtId="0" fontId="15" fillId="0" borderId="3" xfId="1" applyFont="1" applyBorder="1" applyAlignment="1">
      <alignment vertical="center" wrapText="1"/>
    </xf>
    <xf numFmtId="165" fontId="13" fillId="4" borderId="8" xfId="1" applyNumberFormat="1" applyFont="1" applyFill="1" applyBorder="1" applyAlignment="1">
      <alignment horizontal="center" vertical="center" wrapText="1"/>
    </xf>
    <xf numFmtId="0" fontId="14" fillId="0" borderId="19" xfId="1" applyFont="1" applyBorder="1" applyAlignment="1">
      <alignment vertical="top" wrapText="1"/>
    </xf>
    <xf numFmtId="164" fontId="23" fillId="0" borderId="3" xfId="1" applyNumberFormat="1" applyFont="1" applyBorder="1" applyAlignment="1">
      <alignment horizontal="center" vertical="center" wrapText="1"/>
    </xf>
    <xf numFmtId="164" fontId="24" fillId="0" borderId="3" xfId="1" applyNumberFormat="1" applyFont="1" applyBorder="1" applyAlignment="1">
      <alignment horizontal="center" vertical="center" wrapText="1"/>
    </xf>
    <xf numFmtId="4" fontId="21" fillId="0" borderId="3" xfId="1" applyNumberFormat="1" applyFont="1" applyBorder="1" applyAlignment="1">
      <alignment horizontal="center" vertical="center" wrapText="1"/>
    </xf>
    <xf numFmtId="164" fontId="16" fillId="0" borderId="3" xfId="1" applyNumberFormat="1" applyFont="1" applyBorder="1" applyAlignment="1">
      <alignment horizontal="center" vertical="center"/>
    </xf>
    <xf numFmtId="0" fontId="15" fillId="0" borderId="13" xfId="1" applyFont="1" applyBorder="1" applyAlignment="1">
      <alignment horizontal="center" vertical="center" wrapText="1"/>
    </xf>
    <xf numFmtId="0" fontId="16" fillId="7" borderId="9" xfId="1" applyFont="1" applyFill="1" applyBorder="1" applyAlignment="1">
      <alignment horizontal="center" vertical="center" wrapText="1"/>
    </xf>
    <xf numFmtId="165" fontId="28" fillId="5" borderId="9" xfId="1" applyNumberFormat="1" applyFont="1" applyFill="1" applyBorder="1" applyAlignment="1">
      <alignment horizontal="right" vertical="center" wrapText="1"/>
    </xf>
    <xf numFmtId="0" fontId="16" fillId="7" borderId="16" xfId="1" applyFont="1" applyFill="1" applyBorder="1" applyAlignment="1">
      <alignment horizontal="center" vertical="center" wrapText="1"/>
    </xf>
    <xf numFmtId="165" fontId="13" fillId="0" borderId="16" xfId="1" applyNumberFormat="1" applyFont="1" applyBorder="1" applyAlignment="1">
      <alignment horizontal="center" vertical="center" wrapText="1"/>
    </xf>
    <xf numFmtId="165" fontId="28" fillId="0" borderId="16" xfId="1" applyNumberFormat="1" applyFont="1" applyBorder="1" applyAlignment="1">
      <alignment horizontal="right" vertical="center" wrapText="1"/>
    </xf>
    <xf numFmtId="0" fontId="16" fillId="7" borderId="13" xfId="1" applyFont="1" applyFill="1" applyBorder="1" applyAlignment="1">
      <alignment horizontal="center" vertical="center" wrapText="1"/>
    </xf>
    <xf numFmtId="165" fontId="28" fillId="5" borderId="13" xfId="1" applyNumberFormat="1" applyFont="1" applyFill="1" applyBorder="1" applyAlignment="1">
      <alignment horizontal="right" vertical="center" wrapText="1"/>
    </xf>
    <xf numFmtId="0" fontId="25" fillId="0" borderId="16" xfId="1" applyFont="1" applyBorder="1" applyAlignment="1">
      <alignment horizontal="center" vertical="center" wrapText="1"/>
    </xf>
    <xf numFmtId="0" fontId="16" fillId="7" borderId="3" xfId="1" applyFont="1" applyFill="1" applyBorder="1" applyAlignment="1">
      <alignment horizontal="left" vertical="center" wrapText="1"/>
    </xf>
    <xf numFmtId="164" fontId="16" fillId="7" borderId="3" xfId="1" applyNumberFormat="1" applyFont="1" applyFill="1" applyBorder="1" applyAlignment="1">
      <alignment horizontal="center" vertical="center" wrapText="1"/>
    </xf>
    <xf numFmtId="0" fontId="19" fillId="0" borderId="12" xfId="1" applyFont="1" applyBorder="1" applyAlignment="1">
      <alignment horizontal="left" vertical="center" wrapText="1"/>
    </xf>
    <xf numFmtId="0" fontId="27" fillId="0" borderId="0" xfId="1" applyFont="1" applyBorder="1" applyAlignment="1">
      <alignment horizontal="left" vertical="top" wrapText="1"/>
    </xf>
    <xf numFmtId="0" fontId="25" fillId="0" borderId="0" xfId="1" applyFont="1" applyBorder="1" applyAlignment="1">
      <alignment horizontal="left" vertical="center" wrapText="1"/>
    </xf>
    <xf numFmtId="0" fontId="8" fillId="0" borderId="23" xfId="1" applyFont="1" applyBorder="1"/>
    <xf numFmtId="0" fontId="27" fillId="0" borderId="0" xfId="1" applyFont="1" applyBorder="1" applyAlignment="1">
      <alignment horizontal="left" vertical="center" wrapText="1"/>
    </xf>
    <xf numFmtId="166" fontId="13" fillId="0" borderId="0" xfId="1" applyNumberFormat="1" applyFont="1" applyBorder="1" applyAlignment="1">
      <alignment horizontal="center" vertical="center" wrapText="1"/>
    </xf>
    <xf numFmtId="166" fontId="27" fillId="0" borderId="0" xfId="1" applyNumberFormat="1" applyFont="1" applyBorder="1" applyAlignment="1">
      <alignment horizontal="center" vertical="center" wrapText="1"/>
    </xf>
    <xf numFmtId="166" fontId="24" fillId="0" borderId="4" xfId="1" applyNumberFormat="1" applyFont="1" applyBorder="1" applyAlignment="1">
      <alignment horizontal="left" vertical="center" wrapText="1"/>
    </xf>
    <xf numFmtId="0" fontId="30" fillId="6" borderId="22" xfId="1" applyFont="1" applyFill="1" applyBorder="1" applyAlignment="1">
      <alignment vertical="top"/>
    </xf>
    <xf numFmtId="0" fontId="8" fillId="6" borderId="22" xfId="1" applyFont="1" applyFill="1" applyBorder="1" applyAlignment="1">
      <alignment vertical="center"/>
    </xf>
    <xf numFmtId="0" fontId="31" fillId="8" borderId="24" xfId="1" applyFont="1" applyFill="1" applyBorder="1"/>
    <xf numFmtId="0" fontId="13" fillId="6" borderId="9" xfId="1" applyFont="1" applyFill="1" applyBorder="1" applyAlignment="1">
      <alignment horizontal="right" vertical="center"/>
    </xf>
    <xf numFmtId="166" fontId="29" fillId="6" borderId="22" xfId="1" applyNumberFormat="1" applyFont="1" applyFill="1" applyBorder="1"/>
    <xf numFmtId="0" fontId="12" fillId="0" borderId="0" xfId="1" applyFont="1" applyBorder="1" applyAlignment="1">
      <alignment horizontal="left" vertical="center"/>
    </xf>
    <xf numFmtId="0" fontId="12" fillId="0" borderId="0" xfId="1" applyFont="1" applyBorder="1" applyAlignment="1">
      <alignment horizontal="center" vertical="center"/>
    </xf>
    <xf numFmtId="0" fontId="13" fillId="9" borderId="3" xfId="1" applyFont="1" applyFill="1" applyBorder="1" applyAlignment="1">
      <alignment horizontal="center" vertical="center" wrapText="1"/>
    </xf>
    <xf numFmtId="0" fontId="16" fillId="0" borderId="12" xfId="1" applyFont="1" applyBorder="1" applyAlignment="1">
      <alignment horizontal="left" vertical="center" wrapText="1"/>
    </xf>
    <xf numFmtId="0" fontId="14" fillId="0" borderId="13" xfId="1" applyFont="1" applyBorder="1" applyAlignment="1">
      <alignment horizontal="center" vertical="top" wrapText="1"/>
    </xf>
    <xf numFmtId="0" fontId="13" fillId="0" borderId="9" xfId="1" applyFont="1" applyBorder="1" applyAlignment="1">
      <alignment horizontal="center" vertical="center" wrapText="1"/>
    </xf>
    <xf numFmtId="0" fontId="13" fillId="4" borderId="9" xfId="1" applyFont="1" applyFill="1" applyBorder="1" applyAlignment="1">
      <alignment horizontal="center" vertical="center" wrapText="1"/>
    </xf>
    <xf numFmtId="0" fontId="13" fillId="4" borderId="13" xfId="1" applyFont="1" applyFill="1" applyBorder="1" applyAlignment="1">
      <alignment horizontal="right" vertical="center"/>
    </xf>
    <xf numFmtId="0" fontId="14" fillId="0" borderId="9" xfId="1" applyFont="1" applyBorder="1" applyAlignment="1">
      <alignment horizontal="center" vertical="top" wrapText="1"/>
    </xf>
    <xf numFmtId="0" fontId="1" fillId="0" borderId="16" xfId="1" applyBorder="1"/>
    <xf numFmtId="0" fontId="16" fillId="0" borderId="6" xfId="1" applyFont="1" applyBorder="1" applyAlignment="1">
      <alignment horizontal="center" vertical="center" wrapText="1"/>
    </xf>
    <xf numFmtId="164" fontId="16" fillId="0" borderId="6" xfId="1" applyNumberFormat="1" applyFont="1" applyBorder="1" applyAlignment="1">
      <alignment horizontal="center" vertical="center" wrapText="1"/>
    </xf>
    <xf numFmtId="164" fontId="23" fillId="0" borderId="6" xfId="1" applyNumberFormat="1" applyFont="1" applyBorder="1" applyAlignment="1">
      <alignment horizontal="center" vertical="center" wrapText="1"/>
    </xf>
    <xf numFmtId="170" fontId="19" fillId="0" borderId="4" xfId="1" applyNumberFormat="1" applyFont="1" applyBorder="1" applyAlignment="1">
      <alignment horizontal="left" vertical="center" wrapText="1"/>
    </xf>
    <xf numFmtId="0" fontId="16" fillId="0" borderId="9" xfId="1" applyFont="1" applyBorder="1" applyAlignment="1">
      <alignment horizontal="center" vertical="center" wrapText="1"/>
    </xf>
    <xf numFmtId="0" fontId="14" fillId="0" borderId="16" xfId="1" applyFont="1" applyBorder="1" applyAlignment="1">
      <alignment horizontal="center" vertical="top" wrapText="1"/>
    </xf>
    <xf numFmtId="164" fontId="19" fillId="0" borderId="3" xfId="1" applyNumberFormat="1" applyFont="1" applyBorder="1" applyAlignment="1">
      <alignment horizontal="left" vertical="center" wrapText="1"/>
    </xf>
    <xf numFmtId="164" fontId="34" fillId="0" borderId="3" xfId="1" applyNumberFormat="1" applyFont="1" applyBorder="1" applyAlignment="1">
      <alignment horizontal="left" vertical="center" wrapText="1"/>
    </xf>
    <xf numFmtId="0" fontId="16" fillId="0" borderId="3" xfId="1" applyFont="1" applyBorder="1" applyAlignment="1">
      <alignment horizontal="justify" vertical="center" wrapText="1"/>
    </xf>
    <xf numFmtId="164" fontId="16" fillId="0" borderId="3" xfId="1" applyNumberFormat="1" applyFont="1" applyBorder="1" applyAlignment="1">
      <alignment horizontal="left" vertical="center" wrapText="1"/>
    </xf>
    <xf numFmtId="164" fontId="16" fillId="8" borderId="3" xfId="1" applyNumberFormat="1" applyFont="1" applyFill="1" applyBorder="1" applyAlignment="1">
      <alignment horizontal="center" vertical="center" wrapText="1"/>
    </xf>
    <xf numFmtId="0" fontId="8" fillId="0" borderId="3" xfId="1" applyFont="1" applyBorder="1" applyAlignment="1">
      <alignment horizontal="justify" vertical="center" wrapText="1"/>
    </xf>
    <xf numFmtId="164" fontId="16" fillId="0" borderId="3" xfId="3" applyNumberFormat="1" applyFont="1" applyBorder="1" applyAlignment="1">
      <alignment horizontal="center" vertical="center" wrapText="1"/>
    </xf>
    <xf numFmtId="164" fontId="35" fillId="0" borderId="3" xfId="1" applyNumberFormat="1" applyFont="1" applyBorder="1" applyAlignment="1">
      <alignment horizontal="center" vertical="center" wrapText="1"/>
    </xf>
    <xf numFmtId="0" fontId="23" fillId="0" borderId="13" xfId="1" applyFont="1" applyBorder="1" applyAlignment="1">
      <alignment horizontal="center" vertical="center" wrapText="1"/>
    </xf>
    <xf numFmtId="0" fontId="14" fillId="0" borderId="27" xfId="1" applyFont="1" applyBorder="1" applyAlignment="1">
      <alignment horizontal="left" vertical="center" wrapText="1"/>
    </xf>
    <xf numFmtId="0" fontId="16" fillId="0" borderId="28" xfId="1" applyFont="1" applyBorder="1" applyAlignment="1">
      <alignment horizontal="center" vertical="center" wrapText="1"/>
    </xf>
    <xf numFmtId="0" fontId="1" fillId="0" borderId="25" xfId="1" applyBorder="1"/>
    <xf numFmtId="0" fontId="13" fillId="0" borderId="9" xfId="1" applyFont="1" applyBorder="1" applyAlignment="1">
      <alignment horizontal="right" vertical="center"/>
    </xf>
    <xf numFmtId="164" fontId="20" fillId="10" borderId="12" xfId="1" applyNumberFormat="1" applyFont="1" applyFill="1" applyBorder="1" applyAlignment="1">
      <alignment horizontal="left" vertical="center" wrapText="1"/>
    </xf>
    <xf numFmtId="0" fontId="14" fillId="0" borderId="29" xfId="1" applyFont="1" applyBorder="1" applyAlignment="1">
      <alignment horizontal="left" vertical="top" wrapText="1"/>
    </xf>
    <xf numFmtId="0" fontId="16" fillId="0" borderId="30" xfId="1" applyFont="1" applyBorder="1" applyAlignment="1">
      <alignment horizontal="center" vertical="center" wrapText="1"/>
    </xf>
    <xf numFmtId="164" fontId="16" fillId="0" borderId="30" xfId="1" applyNumberFormat="1" applyFont="1" applyBorder="1" applyAlignment="1">
      <alignment horizontal="left" vertical="center" wrapText="1"/>
    </xf>
    <xf numFmtId="0" fontId="14" fillId="0" borderId="24" xfId="1" applyFont="1" applyBorder="1" applyAlignment="1">
      <alignment horizontal="left" vertical="top" wrapText="1"/>
    </xf>
    <xf numFmtId="0" fontId="16" fillId="0" borderId="16" xfId="1" applyFont="1" applyBorder="1" applyAlignment="1">
      <alignment horizontal="center" vertical="center" wrapText="1"/>
    </xf>
    <xf numFmtId="165" fontId="13" fillId="4" borderId="9" xfId="1" applyNumberFormat="1" applyFont="1" applyFill="1" applyBorder="1" applyAlignment="1">
      <alignment horizontal="left" vertical="center" wrapText="1"/>
    </xf>
    <xf numFmtId="165" fontId="13" fillId="0" borderId="30" xfId="1" applyNumberFormat="1" applyFont="1" applyBorder="1" applyAlignment="1">
      <alignment horizontal="center" vertical="center" wrapText="1"/>
    </xf>
    <xf numFmtId="165" fontId="13" fillId="0" borderId="3" xfId="1" applyNumberFormat="1" applyFont="1" applyBorder="1" applyAlignment="1">
      <alignment horizontal="center" vertical="center" wrapText="1"/>
    </xf>
    <xf numFmtId="164" fontId="13" fillId="0" borderId="3" xfId="1" applyNumberFormat="1" applyFont="1" applyBorder="1" applyAlignment="1">
      <alignment horizontal="left" vertical="center" wrapText="1"/>
    </xf>
    <xf numFmtId="0" fontId="16" fillId="8" borderId="3" xfId="1" applyFont="1" applyFill="1" applyBorder="1" applyAlignment="1">
      <alignment horizontal="left" vertical="center" wrapText="1"/>
    </xf>
    <xf numFmtId="0" fontId="14" fillId="0" borderId="22" xfId="1" applyFont="1" applyBorder="1" applyAlignment="1">
      <alignment horizontal="left" vertical="center" wrapText="1"/>
    </xf>
    <xf numFmtId="0" fontId="32" fillId="0" borderId="9" xfId="1" applyFont="1" applyBorder="1" applyAlignment="1">
      <alignment horizontal="center" vertical="center" wrapText="1"/>
    </xf>
    <xf numFmtId="0" fontId="14" fillId="0" borderId="4" xfId="1" applyFont="1" applyBorder="1" applyAlignment="1">
      <alignment horizontal="center" vertical="top" wrapText="1"/>
    </xf>
    <xf numFmtId="0" fontId="14" fillId="0" borderId="31" xfId="1" applyFont="1" applyBorder="1" applyAlignment="1">
      <alignment horizontal="center" vertical="top" wrapText="1"/>
    </xf>
    <xf numFmtId="0" fontId="1" fillId="0" borderId="4" xfId="1" applyBorder="1"/>
    <xf numFmtId="0" fontId="18" fillId="0" borderId="3" xfId="1" applyFont="1" applyBorder="1" applyAlignment="1">
      <alignment horizontal="center" vertical="center" wrapText="1"/>
    </xf>
    <xf numFmtId="0" fontId="14" fillId="0" borderId="32" xfId="1" applyFont="1" applyBorder="1" applyAlignment="1">
      <alignment horizontal="center" vertical="center" wrapText="1"/>
    </xf>
    <xf numFmtId="0" fontId="13" fillId="0" borderId="33" xfId="1" applyFont="1" applyBorder="1" applyAlignment="1">
      <alignment horizontal="center" vertical="center" wrapText="1"/>
    </xf>
    <xf numFmtId="0" fontId="16" fillId="0" borderId="33" xfId="1" applyFont="1" applyBorder="1" applyAlignment="1">
      <alignment horizontal="center" vertical="center" wrapText="1"/>
    </xf>
    <xf numFmtId="164" fontId="36" fillId="0" borderId="3" xfId="1" applyNumberFormat="1" applyFont="1" applyBorder="1" applyAlignment="1">
      <alignment horizontal="center" vertical="center" wrapText="1"/>
    </xf>
    <xf numFmtId="0" fontId="13" fillId="0" borderId="3" xfId="1" applyFont="1" applyBorder="1" applyAlignment="1">
      <alignment horizontal="center" vertical="center" wrapText="1"/>
    </xf>
    <xf numFmtId="0" fontId="37" fillId="0" borderId="3" xfId="1" applyFont="1" applyBorder="1" applyAlignment="1">
      <alignment horizontal="center" vertical="center" wrapText="1"/>
    </xf>
    <xf numFmtId="164" fontId="38" fillId="0" borderId="3" xfId="1" applyNumberFormat="1" applyFont="1" applyBorder="1" applyAlignment="1">
      <alignment horizontal="left" vertical="center" wrapText="1"/>
    </xf>
    <xf numFmtId="164" fontId="23" fillId="0" borderId="3" xfId="1" applyNumberFormat="1" applyFont="1" applyBorder="1"/>
    <xf numFmtId="164" fontId="24" fillId="0" borderId="3" xfId="1" applyNumberFormat="1" applyFont="1" applyBorder="1" applyAlignment="1">
      <alignment horizontal="left"/>
    </xf>
    <xf numFmtId="4" fontId="16" fillId="0" borderId="3" xfId="1" applyNumberFormat="1" applyFont="1" applyBorder="1" applyAlignment="1">
      <alignment horizontal="left" vertical="center" wrapText="1"/>
    </xf>
    <xf numFmtId="0" fontId="39" fillId="0" borderId="9" xfId="1" applyFont="1" applyBorder="1" applyAlignment="1">
      <alignment horizontal="left" vertical="top" wrapText="1"/>
    </xf>
    <xf numFmtId="0" fontId="27" fillId="0" borderId="9" xfId="1" applyFont="1" applyBorder="1" applyAlignment="1">
      <alignment horizontal="center" vertical="center" wrapText="1"/>
    </xf>
    <xf numFmtId="0" fontId="27" fillId="4" borderId="9" xfId="1" applyFont="1" applyFill="1" applyBorder="1" applyAlignment="1">
      <alignment horizontal="center" vertical="center" wrapText="1"/>
    </xf>
    <xf numFmtId="0" fontId="14" fillId="0" borderId="0" xfId="1" applyFont="1" applyBorder="1" applyAlignment="1">
      <alignment horizontal="left" vertical="top" wrapText="1"/>
    </xf>
    <xf numFmtId="0" fontId="13" fillId="0" borderId="0" xfId="1" applyFont="1" applyBorder="1" applyAlignment="1">
      <alignment horizontal="center" vertical="center" wrapText="1"/>
    </xf>
    <xf numFmtId="164" fontId="13" fillId="0" borderId="0" xfId="1" applyNumberFormat="1" applyFont="1" applyBorder="1" applyAlignment="1">
      <alignment horizontal="left" vertical="center" wrapText="1"/>
    </xf>
    <xf numFmtId="164" fontId="13" fillId="0" borderId="23" xfId="1" applyNumberFormat="1" applyFont="1" applyBorder="1" applyAlignment="1">
      <alignment vertical="center" wrapText="1"/>
    </xf>
    <xf numFmtId="164" fontId="20" fillId="0" borderId="34" xfId="1" applyNumberFormat="1" applyFont="1" applyBorder="1" applyAlignment="1">
      <alignment horizontal="left" vertical="center" wrapText="1"/>
    </xf>
    <xf numFmtId="0" fontId="30" fillId="6" borderId="22" xfId="1" applyFont="1" applyFill="1" applyBorder="1"/>
    <xf numFmtId="0" fontId="8" fillId="6" borderId="22" xfId="1" applyFont="1" applyFill="1" applyBorder="1" applyAlignment="1">
      <alignment horizontal="center" vertical="center"/>
    </xf>
    <xf numFmtId="0" fontId="8" fillId="6" borderId="22" xfId="1" applyFont="1" applyFill="1" applyBorder="1"/>
    <xf numFmtId="165" fontId="29" fillId="6" borderId="22" xfId="1" applyNumberFormat="1" applyFont="1" applyFill="1" applyBorder="1"/>
    <xf numFmtId="165" fontId="29" fillId="6" borderId="22" xfId="1" applyNumberFormat="1" applyFont="1" applyFill="1" applyBorder="1" applyAlignment="1">
      <alignment horizontal="center"/>
    </xf>
    <xf numFmtId="0" fontId="8" fillId="0" borderId="0" xfId="1" applyFont="1" applyAlignment="1">
      <alignment horizontal="center" vertical="center"/>
    </xf>
    <xf numFmtId="164" fontId="8" fillId="0" borderId="0" xfId="1" applyNumberFormat="1" applyFont="1"/>
    <xf numFmtId="164" fontId="40" fillId="0" borderId="0" xfId="1" applyNumberFormat="1" applyFont="1" applyAlignment="1">
      <alignment horizontal="left"/>
    </xf>
    <xf numFmtId="0" fontId="41" fillId="0" borderId="0" xfId="1" applyFont="1" applyBorder="1" applyAlignment="1">
      <alignment horizontal="left" vertical="center"/>
    </xf>
    <xf numFmtId="0" fontId="41" fillId="0" borderId="0" xfId="1" applyFont="1" applyBorder="1" applyAlignment="1">
      <alignment horizontal="center" vertical="center"/>
    </xf>
    <xf numFmtId="0" fontId="16" fillId="3" borderId="3" xfId="1" applyFont="1" applyFill="1" applyBorder="1" applyAlignment="1">
      <alignment horizontal="center" vertical="center" wrapText="1"/>
    </xf>
    <xf numFmtId="0" fontId="13" fillId="0" borderId="9" xfId="1" applyFont="1" applyBorder="1" applyAlignment="1">
      <alignment horizontal="center" vertical="top" wrapText="1"/>
    </xf>
    <xf numFmtId="164" fontId="8" fillId="0" borderId="3" xfId="1" applyNumberFormat="1" applyFont="1" applyBorder="1" applyAlignment="1">
      <alignment horizontal="center" vertical="center"/>
    </xf>
    <xf numFmtId="164" fontId="40" fillId="0" borderId="3" xfId="1" applyNumberFormat="1" applyFont="1" applyBorder="1" applyAlignment="1">
      <alignment horizontal="left" vertical="center" wrapText="1"/>
    </xf>
    <xf numFmtId="170" fontId="42" fillId="0" borderId="4" xfId="1" applyNumberFormat="1" applyFont="1" applyBorder="1" applyAlignment="1">
      <alignment horizontal="left" vertical="center" wrapText="1"/>
    </xf>
    <xf numFmtId="164" fontId="8" fillId="0" borderId="3" xfId="1" applyNumberFormat="1" applyFont="1" applyBorder="1" applyAlignment="1">
      <alignment horizontal="left" vertical="center" wrapText="1"/>
    </xf>
    <xf numFmtId="0" fontId="13" fillId="0" borderId="6" xfId="1" applyFont="1" applyBorder="1" applyAlignment="1">
      <alignment horizontal="center" vertical="center" wrapText="1"/>
    </xf>
    <xf numFmtId="168" fontId="16" fillId="0" borderId="35" xfId="1" applyNumberFormat="1" applyFont="1" applyBorder="1" applyAlignment="1">
      <alignment horizontal="right" vertical="center" wrapText="1"/>
    </xf>
    <xf numFmtId="165" fontId="43" fillId="0" borderId="16" xfId="1" applyNumberFormat="1" applyFont="1" applyBorder="1" applyAlignment="1">
      <alignment horizontal="left" vertical="center" wrapText="1"/>
    </xf>
    <xf numFmtId="165" fontId="13" fillId="0" borderId="3" xfId="1" applyNumberFormat="1" applyFont="1" applyBorder="1" applyAlignment="1">
      <alignment horizontal="right" vertical="center" wrapText="1"/>
    </xf>
    <xf numFmtId="165" fontId="20" fillId="0" borderId="3" xfId="1" applyNumberFormat="1" applyFont="1" applyBorder="1" applyAlignment="1">
      <alignment horizontal="left" vertical="center" wrapText="1"/>
    </xf>
    <xf numFmtId="164" fontId="24" fillId="0" borderId="0" xfId="1" applyNumberFormat="1" applyFont="1" applyAlignment="1">
      <alignment horizontal="left" vertical="center" wrapText="1"/>
    </xf>
    <xf numFmtId="164" fontId="23" fillId="0" borderId="11" xfId="1" applyNumberFormat="1" applyFont="1" applyBorder="1" applyAlignment="1">
      <alignment horizontal="center" vertical="center" wrapText="1"/>
    </xf>
    <xf numFmtId="164" fontId="24" fillId="0" borderId="11" xfId="1" applyNumberFormat="1" applyFont="1" applyBorder="1" applyAlignment="1">
      <alignment horizontal="left" vertical="center" wrapText="1"/>
    </xf>
    <xf numFmtId="0" fontId="16" fillId="0" borderId="3" xfId="3" applyFont="1" applyBorder="1" applyAlignment="1">
      <alignment horizontal="left" vertical="center" wrapText="1"/>
    </xf>
    <xf numFmtId="0" fontId="1" fillId="0" borderId="3" xfId="1" applyBorder="1" applyAlignment="1">
      <alignment horizontal="right"/>
    </xf>
    <xf numFmtId="0" fontId="16" fillId="7" borderId="4" xfId="3" applyFont="1" applyFill="1" applyBorder="1" applyAlignment="1">
      <alignment vertical="center" wrapText="1"/>
    </xf>
    <xf numFmtId="164" fontId="16" fillId="7" borderId="3" xfId="3" applyNumberFormat="1" applyFont="1" applyFill="1" applyBorder="1" applyAlignment="1">
      <alignment horizontal="center" vertical="center" wrapText="1"/>
    </xf>
    <xf numFmtId="0" fontId="16" fillId="7" borderId="1" xfId="3" applyFont="1" applyFill="1" applyBorder="1" applyAlignment="1">
      <alignment vertical="center" wrapText="1"/>
    </xf>
    <xf numFmtId="164" fontId="23" fillId="0" borderId="0" xfId="1" applyNumberFormat="1" applyFont="1"/>
    <xf numFmtId="0" fontId="16" fillId="0" borderId="11" xfId="3" applyFont="1" applyBorder="1" applyAlignment="1">
      <alignment horizontal="left" vertical="center" wrapText="1"/>
    </xf>
    <xf numFmtId="0" fontId="16" fillId="8" borderId="3" xfId="3" applyFont="1" applyFill="1" applyBorder="1" applyAlignment="1">
      <alignment horizontal="left" vertical="center" wrapText="1"/>
    </xf>
    <xf numFmtId="164" fontId="16" fillId="8" borderId="3" xfId="3" applyNumberFormat="1" applyFont="1" applyFill="1" applyBorder="1" applyAlignment="1">
      <alignment horizontal="center" vertical="center" wrapText="1"/>
    </xf>
    <xf numFmtId="0" fontId="14" fillId="0" borderId="9" xfId="1" applyFont="1" applyBorder="1" applyAlignment="1">
      <alignment horizontal="center" vertical="center" wrapText="1"/>
    </xf>
    <xf numFmtId="0" fontId="23" fillId="0" borderId="9" xfId="1" applyFont="1" applyBorder="1" applyAlignment="1">
      <alignment horizontal="center" vertical="center" wrapText="1"/>
    </xf>
    <xf numFmtId="169" fontId="16" fillId="0" borderId="3" xfId="1" applyNumberFormat="1" applyFont="1" applyBorder="1" applyAlignment="1">
      <alignment horizontal="center" vertical="center" wrapText="1"/>
    </xf>
    <xf numFmtId="164" fontId="44" fillId="0" borderId="3" xfId="1" applyNumberFormat="1" applyFont="1" applyBorder="1" applyAlignment="1">
      <alignment horizontal="left" vertical="center" wrapText="1"/>
    </xf>
    <xf numFmtId="164" fontId="16" fillId="0" borderId="3" xfId="1" applyNumberFormat="1" applyFont="1" applyBorder="1" applyAlignment="1">
      <alignment vertical="center"/>
    </xf>
    <xf numFmtId="164" fontId="8" fillId="0" borderId="6" xfId="1" applyNumberFormat="1" applyFont="1" applyBorder="1" applyAlignment="1">
      <alignment vertical="center" wrapText="1"/>
    </xf>
    <xf numFmtId="164" fontId="8" fillId="0" borderId="6" xfId="1" applyNumberFormat="1" applyFont="1" applyBorder="1" applyAlignment="1">
      <alignment horizontal="center" vertical="center"/>
    </xf>
    <xf numFmtId="164" fontId="8" fillId="0" borderId="6" xfId="1" applyNumberFormat="1" applyFont="1" applyBorder="1" applyAlignment="1">
      <alignment horizontal="center" vertical="center" wrapText="1"/>
    </xf>
    <xf numFmtId="164" fontId="16" fillId="0" borderId="3" xfId="1" applyNumberFormat="1" applyFont="1" applyBorder="1"/>
    <xf numFmtId="164" fontId="16" fillId="0" borderId="0" xfId="1" applyNumberFormat="1" applyFont="1" applyAlignment="1">
      <alignment horizontal="center" vertical="center"/>
    </xf>
    <xf numFmtId="164" fontId="20" fillId="0" borderId="4" xfId="1" applyNumberFormat="1" applyFont="1" applyBorder="1" applyAlignment="1">
      <alignment horizontal="left" vertical="center" wrapText="1"/>
    </xf>
    <xf numFmtId="164" fontId="33" fillId="0" borderId="11" xfId="2" applyFont="1" applyBorder="1" applyAlignment="1" applyProtection="1">
      <alignment horizontal="left" vertical="center" wrapText="1"/>
    </xf>
    <xf numFmtId="164" fontId="33" fillId="8" borderId="11" xfId="2" applyFont="1" applyFill="1" applyBorder="1" applyAlignment="1" applyProtection="1">
      <alignment horizontal="left" vertical="center" wrapText="1"/>
    </xf>
    <xf numFmtId="0" fontId="14" fillId="0" borderId="3" xfId="1" applyFont="1" applyBorder="1" applyAlignment="1">
      <alignment horizontal="center" vertical="center" wrapText="1"/>
    </xf>
    <xf numFmtId="0" fontId="45" fillId="0" borderId="3" xfId="1" applyFont="1" applyBorder="1" applyAlignment="1">
      <alignment horizontal="left" vertical="center" wrapText="1"/>
    </xf>
    <xf numFmtId="4" fontId="45" fillId="0" borderId="3" xfId="1" applyNumberFormat="1" applyFont="1" applyBorder="1" applyAlignment="1">
      <alignment horizontal="center" vertical="center" wrapText="1"/>
    </xf>
    <xf numFmtId="164" fontId="46" fillId="0" borderId="3" xfId="1" applyNumberFormat="1" applyFont="1" applyBorder="1" applyAlignment="1">
      <alignment horizontal="left" vertical="center" wrapText="1"/>
    </xf>
    <xf numFmtId="0" fontId="16" fillId="0" borderId="17" xfId="1" applyFont="1" applyBorder="1" applyAlignment="1">
      <alignment horizontal="center" vertical="center" wrapText="1"/>
    </xf>
    <xf numFmtId="164" fontId="16" fillId="0" borderId="6" xfId="1" applyNumberFormat="1" applyFont="1" applyBorder="1" applyAlignment="1">
      <alignment vertical="center" wrapText="1"/>
    </xf>
    <xf numFmtId="164" fontId="8" fillId="0" borderId="3" xfId="1" applyNumberFormat="1" applyFont="1" applyBorder="1" applyAlignment="1">
      <alignment horizontal="center" vertical="center" wrapText="1"/>
    </xf>
    <xf numFmtId="164" fontId="21" fillId="0" borderId="3" xfId="1" applyNumberFormat="1" applyFont="1" applyBorder="1" applyAlignment="1">
      <alignment horizontal="center" vertical="center" wrapText="1"/>
    </xf>
    <xf numFmtId="0" fontId="14" fillId="0" borderId="13" xfId="1" applyFont="1" applyBorder="1" applyAlignment="1">
      <alignment vertical="top" wrapText="1"/>
    </xf>
    <xf numFmtId="0" fontId="14" fillId="0" borderId="15" xfId="1" applyFont="1" applyBorder="1" applyAlignment="1">
      <alignment horizontal="center" vertical="top" wrapText="1"/>
    </xf>
    <xf numFmtId="164" fontId="8" fillId="0" borderId="3" xfId="1" applyNumberFormat="1" applyFont="1" applyBorder="1" applyAlignment="1">
      <alignment vertical="center" wrapText="1"/>
    </xf>
    <xf numFmtId="164" fontId="8" fillId="0" borderId="4" xfId="1" applyNumberFormat="1" applyFont="1" applyBorder="1" applyAlignment="1">
      <alignment vertical="center" wrapText="1"/>
    </xf>
    <xf numFmtId="0" fontId="13" fillId="4" borderId="9" xfId="1" applyFont="1" applyFill="1" applyBorder="1" applyAlignment="1">
      <alignment vertical="center"/>
    </xf>
    <xf numFmtId="0" fontId="16" fillId="7" borderId="3" xfId="1" applyFont="1" applyFill="1" applyBorder="1" applyAlignment="1">
      <alignment vertical="center" wrapText="1"/>
    </xf>
    <xf numFmtId="0" fontId="16" fillId="0" borderId="12" xfId="1" applyFont="1" applyBorder="1" applyAlignment="1">
      <alignment horizontal="center" vertical="center" wrapText="1"/>
    </xf>
    <xf numFmtId="164" fontId="17" fillId="7" borderId="3" xfId="1" applyNumberFormat="1" applyFont="1" applyFill="1" applyBorder="1" applyAlignment="1">
      <alignment horizontal="center" vertical="center" wrapText="1"/>
    </xf>
    <xf numFmtId="0" fontId="16" fillId="0" borderId="3" xfId="1" applyFont="1" applyBorder="1" applyAlignment="1">
      <alignment vertical="center" wrapText="1"/>
    </xf>
    <xf numFmtId="0" fontId="13" fillId="0" borderId="4" xfId="1" applyFont="1" applyBorder="1" applyAlignment="1">
      <alignment horizontal="center" vertical="center" wrapText="1"/>
    </xf>
    <xf numFmtId="0" fontId="16" fillId="0" borderId="3" xfId="3" applyFont="1" applyBorder="1" applyAlignment="1">
      <alignment vertical="center" wrapText="1"/>
    </xf>
    <xf numFmtId="0" fontId="1" fillId="0" borderId="3" xfId="1" applyFont="1" applyBorder="1"/>
    <xf numFmtId="164" fontId="16" fillId="0" borderId="11" xfId="1" applyNumberFormat="1" applyFont="1" applyBorder="1"/>
    <xf numFmtId="0" fontId="1" fillId="0" borderId="0" xfId="1" applyFont="1"/>
    <xf numFmtId="164" fontId="16" fillId="0" borderId="3" xfId="1" applyNumberFormat="1" applyFont="1" applyBorder="1" applyAlignment="1">
      <alignment horizontal="center"/>
    </xf>
    <xf numFmtId="164" fontId="16" fillId="0" borderId="11" xfId="1" applyNumberFormat="1" applyFont="1" applyBorder="1" applyAlignment="1">
      <alignment vertical="center"/>
    </xf>
    <xf numFmtId="164" fontId="13" fillId="0" borderId="11" xfId="1" applyNumberFormat="1" applyFont="1" applyBorder="1" applyAlignment="1">
      <alignment horizontal="center" vertical="center" wrapText="1"/>
    </xf>
    <xf numFmtId="164" fontId="47" fillId="0" borderId="3" xfId="1" applyNumberFormat="1" applyFont="1" applyBorder="1" applyAlignment="1">
      <alignment horizontal="center" vertical="center" wrapText="1"/>
    </xf>
    <xf numFmtId="170" fontId="19" fillId="8" borderId="4" xfId="1" applyNumberFormat="1" applyFont="1" applyFill="1" applyBorder="1" applyAlignment="1">
      <alignment horizontal="left" vertical="center" wrapText="1"/>
    </xf>
    <xf numFmtId="0" fontId="16" fillId="0" borderId="6" xfId="1" applyFont="1" applyBorder="1" applyAlignment="1">
      <alignment vertical="center" wrapText="1"/>
    </xf>
    <xf numFmtId="0" fontId="14" fillId="0" borderId="3" xfId="1" applyFont="1" applyBorder="1" applyAlignment="1">
      <alignment horizontal="left" vertical="top" wrapText="1"/>
    </xf>
    <xf numFmtId="0" fontId="16" fillId="0" borderId="22" xfId="1" applyFont="1" applyBorder="1" applyAlignment="1">
      <alignment horizontal="center" vertical="center" wrapText="1"/>
    </xf>
    <xf numFmtId="0" fontId="39" fillId="0" borderId="9" xfId="1" applyFont="1" applyBorder="1" applyAlignment="1">
      <alignment horizontal="center" vertical="top" wrapText="1"/>
    </xf>
    <xf numFmtId="0" fontId="8" fillId="0" borderId="16" xfId="1" applyFont="1" applyBorder="1" applyAlignment="1">
      <alignment horizontal="center" vertical="center"/>
    </xf>
    <xf numFmtId="166" fontId="24" fillId="0" borderId="3" xfId="1" applyNumberFormat="1" applyFont="1" applyBorder="1" applyAlignment="1">
      <alignment horizontal="left" vertical="center" wrapText="1"/>
    </xf>
    <xf numFmtId="0" fontId="8" fillId="0" borderId="3" xfId="1" applyFont="1" applyBorder="1" applyAlignment="1">
      <alignment horizontal="center" vertical="center"/>
    </xf>
    <xf numFmtId="0" fontId="14" fillId="0" borderId="6" xfId="1" applyFont="1" applyBorder="1" applyAlignment="1">
      <alignment horizontal="center" vertical="top" wrapText="1"/>
    </xf>
    <xf numFmtId="0" fontId="1" fillId="0" borderId="34" xfId="1" applyBorder="1"/>
    <xf numFmtId="0" fontId="14" fillId="0" borderId="10" xfId="1" applyFont="1" applyBorder="1" applyAlignment="1">
      <alignment horizontal="center" vertical="top" wrapText="1"/>
    </xf>
    <xf numFmtId="0" fontId="8" fillId="0" borderId="12" xfId="1" applyFont="1" applyBorder="1" applyAlignment="1">
      <alignment horizontal="center" vertical="center" wrapText="1"/>
    </xf>
    <xf numFmtId="164" fontId="16" fillId="0" borderId="16" xfId="1" applyNumberFormat="1" applyFont="1" applyBorder="1" applyAlignment="1">
      <alignment horizontal="center" vertical="center" wrapText="1"/>
    </xf>
    <xf numFmtId="0" fontId="23" fillId="0" borderId="22" xfId="1" applyFont="1" applyBorder="1" applyAlignment="1">
      <alignment horizontal="left" vertical="center" wrapText="1"/>
    </xf>
    <xf numFmtId="0" fontId="23" fillId="0" borderId="26" xfId="1" applyFont="1" applyBorder="1" applyAlignment="1">
      <alignment horizontal="center" vertical="center" wrapText="1"/>
    </xf>
    <xf numFmtId="0" fontId="40" fillId="0" borderId="0" xfId="1" applyFont="1" applyAlignment="1">
      <alignment horizontal="left" vertical="center" wrapText="1"/>
    </xf>
    <xf numFmtId="166" fontId="29" fillId="6" borderId="22" xfId="1" applyNumberFormat="1" applyFont="1" applyFill="1" applyBorder="1" applyAlignment="1"/>
    <xf numFmtId="0" fontId="4" fillId="0" borderId="3" xfId="1" applyFont="1" applyBorder="1" applyAlignment="1">
      <alignment horizontal="center" vertical="center" wrapText="1"/>
    </xf>
    <xf numFmtId="0" fontId="21" fillId="0" borderId="3" xfId="1" applyFont="1" applyBorder="1" applyAlignment="1">
      <alignment horizontal="center"/>
    </xf>
    <xf numFmtId="165" fontId="13" fillId="0" borderId="16" xfId="1" applyNumberFormat="1" applyFont="1" applyFill="1" applyBorder="1" applyAlignment="1">
      <alignment horizontal="center" vertical="center" wrapText="1"/>
    </xf>
    <xf numFmtId="164" fontId="16" fillId="0" borderId="3" xfId="1" applyNumberFormat="1" applyFont="1" applyFill="1" applyBorder="1" applyAlignment="1">
      <alignment horizontal="center" vertical="center" wrapText="1"/>
    </xf>
    <xf numFmtId="0" fontId="32" fillId="0" borderId="36" xfId="1" applyFont="1" applyBorder="1" applyAlignment="1">
      <alignment vertical="center" wrapText="1"/>
    </xf>
    <xf numFmtId="0" fontId="32" fillId="0" borderId="17" xfId="1" applyFont="1" applyBorder="1" applyAlignment="1">
      <alignment vertical="center" wrapText="1"/>
    </xf>
    <xf numFmtId="0" fontId="16" fillId="0" borderId="3" xfId="0" applyFont="1" applyBorder="1" applyAlignment="1">
      <alignment horizontal="center" vertical="center" wrapText="1"/>
    </xf>
    <xf numFmtId="0" fontId="8" fillId="0" borderId="3" xfId="0" applyFont="1" applyBorder="1" applyAlignment="1">
      <alignment horizontal="justify" vertical="center" wrapText="1"/>
    </xf>
    <xf numFmtId="164" fontId="16" fillId="0" borderId="3"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xf>
    <xf numFmtId="0" fontId="16" fillId="0" borderId="0" xfId="0" applyFont="1" applyBorder="1" applyAlignment="1">
      <alignment horizontal="left" vertical="center" wrapText="1"/>
    </xf>
    <xf numFmtId="0" fontId="34" fillId="0" borderId="3" xfId="1" applyNumberFormat="1" applyFont="1" applyBorder="1" applyAlignment="1">
      <alignment horizontal="left" vertical="center" wrapText="1"/>
    </xf>
    <xf numFmtId="164" fontId="16" fillId="0" borderId="6" xfId="3" applyNumberFormat="1" applyFont="1" applyFill="1" applyBorder="1" applyAlignment="1">
      <alignment horizontal="center" vertical="center" wrapText="1"/>
    </xf>
    <xf numFmtId="0" fontId="20" fillId="0" borderId="3" xfId="1" applyFont="1" applyBorder="1" applyAlignment="1">
      <alignment horizontal="center" vertical="center" wrapText="1"/>
    </xf>
    <xf numFmtId="0" fontId="4" fillId="0" borderId="0" xfId="1" applyFont="1" applyBorder="1" applyAlignment="1">
      <alignment horizontal="center" vertical="center" wrapText="1"/>
    </xf>
    <xf numFmtId="0" fontId="2" fillId="11" borderId="0" xfId="1" applyFont="1" applyFill="1"/>
    <xf numFmtId="0" fontId="3" fillId="11" borderId="0" xfId="1" applyFont="1" applyFill="1"/>
    <xf numFmtId="0" fontId="49" fillId="0" borderId="0" xfId="1" applyFont="1" applyBorder="1" applyAlignment="1">
      <alignment horizontal="left" vertical="center"/>
    </xf>
    <xf numFmtId="0" fontId="48" fillId="11" borderId="0" xfId="1" applyFont="1" applyFill="1"/>
    <xf numFmtId="0" fontId="1" fillId="11" borderId="0" xfId="1" applyFill="1"/>
    <xf numFmtId="0" fontId="16" fillId="0" borderId="3" xfId="1" applyFont="1" applyFill="1" applyBorder="1" applyAlignment="1">
      <alignment horizontal="justify" vertical="center" wrapText="1"/>
    </xf>
    <xf numFmtId="0" fontId="16" fillId="0" borderId="3" xfId="1" applyFont="1" applyFill="1" applyBorder="1" applyAlignment="1">
      <alignment horizontal="left" vertical="center" wrapText="1"/>
    </xf>
    <xf numFmtId="0" fontId="16" fillId="0" borderId="3" xfId="1" applyFont="1" applyFill="1" applyBorder="1" applyAlignment="1">
      <alignment horizontal="center" vertical="center" wrapText="1"/>
    </xf>
    <xf numFmtId="0" fontId="52" fillId="0" borderId="14" xfId="4" applyFont="1" applyBorder="1" applyAlignment="1">
      <alignment horizontal="center" vertical="center" wrapText="1"/>
    </xf>
    <xf numFmtId="0" fontId="52" fillId="0" borderId="38" xfId="4" applyFont="1" applyBorder="1" applyAlignment="1">
      <alignment horizontal="center" vertical="center" wrapText="1"/>
    </xf>
    <xf numFmtId="171" fontId="52" fillId="0" borderId="39" xfId="4" applyNumberFormat="1" applyFont="1" applyBorder="1" applyAlignment="1">
      <alignment horizontal="center" vertical="center" wrapText="1"/>
    </xf>
    <xf numFmtId="0" fontId="52" fillId="0" borderId="39" xfId="4" applyFont="1" applyBorder="1" applyAlignment="1">
      <alignment horizontal="center" vertical="center" wrapText="1"/>
    </xf>
    <xf numFmtId="0" fontId="52" fillId="0" borderId="0" xfId="4" applyFont="1"/>
    <xf numFmtId="0" fontId="53" fillId="0" borderId="40" xfId="4" applyFont="1" applyBorder="1" applyAlignment="1"/>
    <xf numFmtId="0" fontId="52" fillId="0" borderId="41" xfId="4" applyFont="1" applyBorder="1" applyAlignment="1">
      <alignment vertical="center" wrapText="1"/>
    </xf>
    <xf numFmtId="171" fontId="52" fillId="0" borderId="40" xfId="4" applyNumberFormat="1" applyFont="1" applyBorder="1"/>
    <xf numFmtId="0" fontId="52" fillId="0" borderId="40" xfId="4" applyFont="1" applyBorder="1"/>
    <xf numFmtId="0" fontId="52" fillId="0" borderId="42" xfId="4" applyFont="1" applyBorder="1" applyAlignment="1">
      <alignment horizontal="right"/>
    </xf>
    <xf numFmtId="0" fontId="52" fillId="0" borderId="43" xfId="4" applyFont="1" applyBorder="1" applyAlignment="1">
      <alignment vertical="center" wrapText="1"/>
    </xf>
    <xf numFmtId="171" fontId="52" fillId="0" borderId="42" xfId="4" applyNumberFormat="1" applyFont="1" applyBorder="1"/>
    <xf numFmtId="0" fontId="52" fillId="0" borderId="42" xfId="4" applyFont="1" applyBorder="1"/>
    <xf numFmtId="0" fontId="52" fillId="0" borderId="44" xfId="4" applyFont="1" applyBorder="1" applyAlignment="1">
      <alignment horizontal="right"/>
    </xf>
    <xf numFmtId="0" fontId="52" fillId="0" borderId="45" xfId="4" applyFont="1" applyBorder="1" applyAlignment="1">
      <alignment vertical="center" wrapText="1"/>
    </xf>
    <xf numFmtId="171" fontId="52" fillId="0" borderId="44" xfId="4" applyNumberFormat="1" applyFont="1" applyBorder="1"/>
    <xf numFmtId="0" fontId="52" fillId="0" borderId="44" xfId="4" applyFont="1" applyBorder="1" applyAlignment="1">
      <alignment horizontal="center"/>
    </xf>
    <xf numFmtId="0" fontId="52" fillId="0" borderId="44" xfId="4" applyFont="1" applyBorder="1"/>
    <xf numFmtId="0" fontId="52" fillId="0" borderId="46" xfId="4" applyFont="1" applyBorder="1" applyAlignment="1">
      <alignment horizontal="right" vertical="center"/>
    </xf>
    <xf numFmtId="0" fontId="52" fillId="0" borderId="47" xfId="4" applyFont="1" applyBorder="1" applyAlignment="1">
      <alignment vertical="center" wrapText="1"/>
    </xf>
    <xf numFmtId="171" fontId="52" fillId="0" borderId="46" xfId="4" applyNumberFormat="1" applyFont="1" applyBorder="1" applyAlignment="1">
      <alignment vertical="center"/>
    </xf>
    <xf numFmtId="0" fontId="52" fillId="0" borderId="46" xfId="4" applyFont="1" applyBorder="1" applyAlignment="1">
      <alignment horizontal="center" vertical="center"/>
    </xf>
    <xf numFmtId="0" fontId="52" fillId="0" borderId="46" xfId="4" applyFont="1" applyBorder="1"/>
    <xf numFmtId="0" fontId="52" fillId="0" borderId="46" xfId="4" applyFont="1" applyBorder="1" applyAlignment="1"/>
    <xf numFmtId="171" fontId="52" fillId="0" borderId="46" xfId="4" applyNumberFormat="1" applyFont="1" applyBorder="1"/>
    <xf numFmtId="0" fontId="52" fillId="0" borderId="46" xfId="4" applyFont="1" applyBorder="1" applyAlignment="1">
      <alignment horizontal="right"/>
    </xf>
    <xf numFmtId="0" fontId="52" fillId="0" borderId="46" xfId="4" applyFont="1" applyBorder="1" applyAlignment="1">
      <alignment horizontal="center"/>
    </xf>
    <xf numFmtId="0" fontId="52" fillId="0" borderId="44" xfId="4" applyFont="1" applyBorder="1" applyAlignment="1">
      <alignment horizontal="center" vertical="center"/>
    </xf>
    <xf numFmtId="0" fontId="53" fillId="0" borderId="40" xfId="4" applyFont="1" applyBorder="1"/>
    <xf numFmtId="0" fontId="52" fillId="0" borderId="44" xfId="4" applyFont="1" applyBorder="1" applyAlignment="1">
      <alignment horizontal="right" vertical="center"/>
    </xf>
    <xf numFmtId="0" fontId="52" fillId="0" borderId="46" xfId="4" applyFont="1" applyBorder="1" applyAlignment="1">
      <alignment horizontal="right" vertical="center" wrapText="1"/>
    </xf>
    <xf numFmtId="0" fontId="52" fillId="0" borderId="0" xfId="4" applyFont="1" applyAlignment="1">
      <alignment vertical="center" wrapText="1"/>
    </xf>
    <xf numFmtId="171" fontId="52" fillId="0" borderId="0" xfId="4" applyNumberFormat="1" applyFont="1"/>
    <xf numFmtId="0" fontId="52" fillId="12" borderId="0" xfId="4" applyFont="1" applyFill="1"/>
    <xf numFmtId="0" fontId="55" fillId="0" borderId="51" xfId="4" applyFont="1" applyBorder="1" applyAlignment="1">
      <alignment vertical="center" wrapText="1"/>
    </xf>
    <xf numFmtId="0" fontId="54" fillId="13" borderId="52" xfId="4" applyFont="1" applyFill="1" applyBorder="1" applyAlignment="1">
      <alignment vertical="center" wrapText="1"/>
    </xf>
    <xf numFmtId="171" fontId="54" fillId="13" borderId="51" xfId="4" applyNumberFormat="1" applyFont="1" applyFill="1" applyBorder="1" applyAlignment="1">
      <alignment vertical="center" wrapText="1"/>
    </xf>
    <xf numFmtId="171" fontId="54" fillId="13" borderId="53" xfId="4" applyNumberFormat="1" applyFont="1" applyFill="1" applyBorder="1" applyAlignment="1">
      <alignment vertical="center" wrapText="1"/>
    </xf>
    <xf numFmtId="0" fontId="54" fillId="13" borderId="53" xfId="4" applyFont="1" applyFill="1" applyBorder="1" applyAlignment="1">
      <alignment vertical="center" wrapText="1"/>
    </xf>
    <xf numFmtId="0" fontId="54" fillId="13" borderId="51" xfId="4" applyFont="1" applyFill="1" applyBorder="1" applyAlignment="1">
      <alignment vertical="center" wrapText="1"/>
    </xf>
    <xf numFmtId="0" fontId="55" fillId="0" borderId="14" xfId="4" applyFont="1" applyBorder="1" applyAlignment="1">
      <alignment vertical="center" wrapText="1"/>
    </xf>
    <xf numFmtId="0" fontId="55" fillId="0" borderId="46" xfId="4" applyFont="1" applyBorder="1" applyAlignment="1">
      <alignment vertical="center" wrapText="1"/>
    </xf>
    <xf numFmtId="0" fontId="54" fillId="13" borderId="10" xfId="4" applyFont="1" applyFill="1" applyBorder="1" applyAlignment="1">
      <alignment vertical="center" wrapText="1"/>
    </xf>
    <xf numFmtId="171" fontId="54" fillId="13" borderId="46" xfId="4" applyNumberFormat="1" applyFont="1" applyFill="1" applyBorder="1" applyAlignment="1">
      <alignment vertical="center" wrapText="1"/>
    </xf>
    <xf numFmtId="171" fontId="54" fillId="13" borderId="47" xfId="4" applyNumberFormat="1" applyFont="1" applyFill="1" applyBorder="1" applyAlignment="1">
      <alignment vertical="center" wrapText="1"/>
    </xf>
    <xf numFmtId="0" fontId="54" fillId="13" borderId="47" xfId="4" applyFont="1" applyFill="1" applyBorder="1" applyAlignment="1">
      <alignment vertical="center" wrapText="1"/>
    </xf>
    <xf numFmtId="0" fontId="54" fillId="13" borderId="46" xfId="4" applyFont="1" applyFill="1" applyBorder="1" applyAlignment="1">
      <alignment vertical="center" wrapText="1"/>
    </xf>
    <xf numFmtId="0" fontId="58" fillId="0" borderId="46" xfId="4" applyFont="1" applyFill="1" applyBorder="1" applyAlignment="1">
      <alignment horizontal="right" vertical="center" wrapText="1"/>
    </xf>
    <xf numFmtId="0" fontId="59" fillId="0" borderId="48" xfId="4" applyFont="1" applyBorder="1" applyAlignment="1">
      <alignment vertical="center" wrapText="1"/>
    </xf>
    <xf numFmtId="0" fontId="54" fillId="0" borderId="16" xfId="4" applyFont="1" applyBorder="1" applyAlignment="1">
      <alignment vertical="center" wrapText="1"/>
    </xf>
    <xf numFmtId="171" fontId="54" fillId="0" borderId="16" xfId="4" applyNumberFormat="1" applyFont="1" applyBorder="1" applyAlignment="1">
      <alignment horizontal="center" vertical="center" wrapText="1"/>
    </xf>
    <xf numFmtId="0" fontId="54" fillId="0" borderId="16" xfId="4" applyFont="1" applyBorder="1" applyAlignment="1">
      <alignment horizontal="center" vertical="center" wrapText="1"/>
    </xf>
    <xf numFmtId="0" fontId="54" fillId="0" borderId="21" xfId="4" applyFont="1" applyBorder="1" applyAlignment="1">
      <alignment vertical="center" wrapText="1"/>
    </xf>
    <xf numFmtId="0" fontId="52" fillId="12" borderId="47" xfId="4" applyFont="1" applyFill="1" applyBorder="1" applyAlignment="1">
      <alignment vertical="center" wrapText="1"/>
    </xf>
    <xf numFmtId="0" fontId="52" fillId="0" borderId="49" xfId="4" applyFont="1" applyBorder="1"/>
    <xf numFmtId="171" fontId="52" fillId="0" borderId="49" xfId="4" applyNumberFormat="1" applyFont="1" applyBorder="1"/>
    <xf numFmtId="0" fontId="52" fillId="12" borderId="46" xfId="4" applyFont="1" applyFill="1" applyBorder="1"/>
    <xf numFmtId="171" fontId="52" fillId="12" borderId="46" xfId="4" applyNumberFormat="1" applyFont="1" applyFill="1" applyBorder="1"/>
    <xf numFmtId="0" fontId="52" fillId="12" borderId="46" xfId="4" applyFont="1" applyFill="1" applyBorder="1" applyAlignment="1">
      <alignment horizontal="center" vertical="center"/>
    </xf>
    <xf numFmtId="0" fontId="52" fillId="0" borderId="0" xfId="4" applyFont="1" applyBorder="1" applyAlignment="1">
      <alignment vertical="center" wrapText="1"/>
    </xf>
    <xf numFmtId="171" fontId="52" fillId="0" borderId="50" xfId="4" applyNumberFormat="1" applyFont="1" applyBorder="1"/>
    <xf numFmtId="0" fontId="52" fillId="0" borderId="50" xfId="4" applyFont="1" applyBorder="1" applyAlignment="1">
      <alignment horizontal="center" vertical="center"/>
    </xf>
    <xf numFmtId="0" fontId="52" fillId="0" borderId="49" xfId="4" applyFont="1" applyBorder="1" applyAlignment="1">
      <alignment horizontal="center" vertical="center"/>
    </xf>
    <xf numFmtId="0" fontId="62" fillId="0" borderId="0" xfId="5" applyFont="1"/>
    <xf numFmtId="166" fontId="2" fillId="6" borderId="55" xfId="1" applyNumberFormat="1" applyFont="1" applyFill="1" applyBorder="1" applyAlignment="1">
      <alignment horizontal="center" vertical="center" wrapText="1"/>
    </xf>
    <xf numFmtId="166" fontId="2" fillId="0" borderId="55" xfId="1" applyNumberFormat="1" applyFont="1" applyBorder="1" applyAlignment="1">
      <alignment horizontal="center" vertical="center" wrapText="1"/>
    </xf>
    <xf numFmtId="166" fontId="4" fillId="3" borderId="55" xfId="1" applyNumberFormat="1" applyFont="1" applyFill="1" applyBorder="1" applyAlignment="1">
      <alignment horizontal="center" vertical="center" wrapText="1"/>
    </xf>
    <xf numFmtId="0" fontId="14" fillId="0" borderId="6" xfId="1" applyFont="1" applyBorder="1" applyAlignment="1">
      <alignment horizontal="center" vertical="top" wrapText="1"/>
    </xf>
    <xf numFmtId="0" fontId="14" fillId="0" borderId="13" xfId="1" applyFont="1" applyBorder="1" applyAlignment="1">
      <alignment horizontal="center" vertical="top" wrapText="1"/>
    </xf>
    <xf numFmtId="0" fontId="14" fillId="0" borderId="36" xfId="1" applyFont="1" applyBorder="1" applyAlignment="1">
      <alignment horizontal="center" vertical="top" wrapText="1"/>
    </xf>
    <xf numFmtId="0" fontId="14" fillId="0" borderId="17" xfId="1" applyFont="1" applyBorder="1" applyAlignment="1">
      <alignment horizontal="center" vertical="top" wrapText="1"/>
    </xf>
    <xf numFmtId="0" fontId="15" fillId="0" borderId="36"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17" xfId="1" applyFont="1" applyBorder="1" applyAlignment="1">
      <alignment horizontal="center" vertical="center" wrapText="1"/>
    </xf>
    <xf numFmtId="0" fontId="13" fillId="0" borderId="3" xfId="1" applyFont="1" applyBorder="1" applyAlignment="1">
      <alignment horizontal="center" vertical="center" wrapText="1"/>
    </xf>
    <xf numFmtId="0" fontId="14" fillId="0" borderId="3" xfId="1" applyFont="1" applyBorder="1" applyAlignment="1">
      <alignment horizontal="center" vertical="center" wrapText="1"/>
    </xf>
    <xf numFmtId="0" fontId="32" fillId="0" borderId="3" xfId="1" applyFont="1" applyBorder="1" applyAlignment="1">
      <alignment horizontal="center" vertical="center" wrapText="1"/>
    </xf>
    <xf numFmtId="0" fontId="14" fillId="0" borderId="37" xfId="1" applyFont="1" applyBorder="1" applyAlignment="1">
      <alignment horizontal="center" vertical="top" wrapText="1"/>
    </xf>
    <xf numFmtId="0" fontId="14" fillId="0" borderId="5" xfId="1" applyFont="1" applyBorder="1" applyAlignment="1">
      <alignment horizontal="center" vertical="top" wrapText="1"/>
    </xf>
    <xf numFmtId="0" fontId="16" fillId="0" borderId="3" xfId="1" applyFont="1" applyBorder="1" applyAlignment="1">
      <alignment horizontal="center" vertical="center" wrapText="1"/>
    </xf>
    <xf numFmtId="0" fontId="14" fillId="0" borderId="3" xfId="1" applyFont="1" applyBorder="1" applyAlignment="1">
      <alignment horizontal="center" vertical="top" wrapText="1"/>
    </xf>
    <xf numFmtId="0" fontId="32" fillId="0" borderId="6" xfId="1" applyFont="1" applyBorder="1" applyAlignment="1">
      <alignment horizontal="center" vertical="center" wrapText="1"/>
    </xf>
    <xf numFmtId="0" fontId="32" fillId="0" borderId="17" xfId="1" applyFont="1" applyBorder="1" applyAlignment="1">
      <alignment horizontal="center" vertical="center" wrapText="1"/>
    </xf>
    <xf numFmtId="0" fontId="32" fillId="0" borderId="4" xfId="1" applyFont="1" applyBorder="1" applyAlignment="1">
      <alignment horizontal="center" vertical="center" wrapText="1"/>
    </xf>
    <xf numFmtId="169" fontId="14" fillId="0" borderId="6" xfId="1" applyNumberFormat="1" applyFont="1" applyBorder="1" applyAlignment="1">
      <alignment horizontal="center" vertical="top" wrapText="1"/>
    </xf>
    <xf numFmtId="169" fontId="14" fillId="0" borderId="17" xfId="1" applyNumberFormat="1" applyFont="1" applyBorder="1" applyAlignment="1">
      <alignment horizontal="center" vertical="top" wrapText="1"/>
    </xf>
    <xf numFmtId="169" fontId="14" fillId="0" borderId="4" xfId="1" applyNumberFormat="1" applyFont="1" applyBorder="1" applyAlignment="1">
      <alignment horizontal="center" vertical="top" wrapText="1"/>
    </xf>
    <xf numFmtId="0" fontId="16" fillId="0" borderId="6" xfId="1" applyFont="1" applyBorder="1" applyAlignment="1">
      <alignment horizontal="center" vertical="center" wrapText="1"/>
    </xf>
    <xf numFmtId="0" fontId="16" fillId="0" borderId="4" xfId="1" applyFont="1" applyBorder="1" applyAlignment="1">
      <alignment horizontal="center" vertical="center" wrapText="1"/>
    </xf>
    <xf numFmtId="0" fontId="14" fillId="0" borderId="4" xfId="1" applyFont="1" applyBorder="1" applyAlignment="1">
      <alignment horizontal="center" vertical="top" wrapText="1"/>
    </xf>
    <xf numFmtId="0" fontId="16" fillId="0" borderId="17" xfId="1" applyFont="1" applyBorder="1" applyAlignment="1">
      <alignment horizontal="center" vertical="center" wrapText="1"/>
    </xf>
    <xf numFmtId="0" fontId="14" fillId="0" borderId="1" xfId="1" applyFont="1" applyBorder="1" applyAlignment="1">
      <alignment horizontal="center" vertical="top" wrapText="1"/>
    </xf>
    <xf numFmtId="0" fontId="13" fillId="0" borderId="6" xfId="1" applyFont="1" applyBorder="1" applyAlignment="1">
      <alignment horizontal="center" vertical="top" wrapText="1"/>
    </xf>
    <xf numFmtId="0" fontId="13" fillId="0" borderId="17" xfId="1" applyFont="1" applyBorder="1" applyAlignment="1">
      <alignment horizontal="center" vertical="top" wrapText="1"/>
    </xf>
    <xf numFmtId="0" fontId="13" fillId="0" borderId="13" xfId="1" applyFont="1" applyBorder="1" applyAlignment="1">
      <alignment horizontal="center" vertical="top" wrapText="1"/>
    </xf>
    <xf numFmtId="0" fontId="50" fillId="0" borderId="36" xfId="1" applyFont="1" applyBorder="1" applyAlignment="1">
      <alignment horizontal="center" vertical="center" wrapText="1"/>
    </xf>
    <xf numFmtId="0" fontId="50" fillId="0" borderId="17" xfId="1" applyFont="1" applyBorder="1" applyAlignment="1">
      <alignment horizontal="center" vertical="center" wrapText="1"/>
    </xf>
    <xf numFmtId="0" fontId="50" fillId="0" borderId="4" xfId="1" applyFont="1" applyBorder="1" applyAlignment="1">
      <alignment horizontal="center" vertical="center" wrapText="1"/>
    </xf>
    <xf numFmtId="0" fontId="14" fillId="0" borderId="20" xfId="1" applyFont="1" applyBorder="1" applyAlignment="1">
      <alignment horizontal="center" vertical="top" wrapText="1"/>
    </xf>
    <xf numFmtId="0" fontId="16" fillId="0" borderId="36"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4" xfId="1" applyFont="1" applyBorder="1" applyAlignment="1">
      <alignment horizontal="center" vertical="center" wrapText="1"/>
    </xf>
    <xf numFmtId="0" fontId="54" fillId="13" borderId="54" xfId="4" applyFont="1" applyFill="1" applyBorder="1" applyAlignment="1">
      <alignment horizontal="center" vertical="center" wrapText="1"/>
    </xf>
    <xf numFmtId="0" fontId="54" fillId="13" borderId="39" xfId="4" applyFont="1" applyFill="1" applyBorder="1" applyAlignment="1">
      <alignment horizontal="center" vertical="center" wrapText="1"/>
    </xf>
    <xf numFmtId="0" fontId="54" fillId="13" borderId="38" xfId="4" applyFont="1" applyFill="1" applyBorder="1" applyAlignment="1">
      <alignment horizontal="center" vertical="center" wrapText="1"/>
    </xf>
    <xf numFmtId="0" fontId="52" fillId="0" borderId="40" xfId="4" applyFont="1" applyBorder="1" applyAlignment="1">
      <alignment wrapText="1"/>
    </xf>
    <xf numFmtId="0" fontId="52" fillId="0" borderId="42" xfId="4" applyFont="1" applyBorder="1" applyAlignment="1">
      <alignment wrapText="1"/>
    </xf>
    <xf numFmtId="0" fontId="52" fillId="0" borderId="44" xfId="4" applyFont="1" applyBorder="1" applyAlignment="1">
      <alignment wrapText="1"/>
    </xf>
    <xf numFmtId="0" fontId="52" fillId="0" borderId="46" xfId="4" applyFont="1" applyBorder="1" applyAlignment="1">
      <alignment wrapText="1"/>
    </xf>
    <xf numFmtId="0" fontId="52" fillId="12" borderId="46" xfId="4" applyFont="1" applyFill="1" applyBorder="1" applyAlignment="1">
      <alignment wrapText="1"/>
    </xf>
    <xf numFmtId="0" fontId="52" fillId="0" borderId="49" xfId="4" applyFont="1" applyBorder="1" applyAlignment="1">
      <alignment wrapText="1"/>
    </xf>
    <xf numFmtId="0" fontId="52" fillId="0" borderId="0" xfId="4" applyFont="1" applyAlignment="1">
      <alignment wrapText="1"/>
    </xf>
  </cellXfs>
  <cellStyles count="7">
    <cellStyle name="Excel Built-in Normal" xfId="5"/>
    <cellStyle name="Migliaia 2" xfId="2"/>
    <cellStyle name="Normale" xfId="0" builtinId="0"/>
    <cellStyle name="Normale 2" xfId="1"/>
    <cellStyle name="Normale 2 2" xfId="6"/>
    <cellStyle name="Normale 3" xfId="4"/>
    <cellStyle name="Testo descrittivo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60" zoomScaleNormal="100" workbookViewId="0">
      <selection activeCell="P26" sqref="P26"/>
    </sheetView>
  </sheetViews>
  <sheetFormatPr defaultRowHeight="12.75" x14ac:dyDescent="0.2"/>
  <cols>
    <col min="1" max="1" width="4.42578125" style="3" bestFit="1" customWidth="1"/>
    <col min="2" max="2" width="49.42578125" style="3" customWidth="1"/>
    <col min="3" max="3" width="14.7109375" style="3" bestFit="1" customWidth="1"/>
    <col min="4" max="4" width="13.7109375" style="3" bestFit="1" customWidth="1"/>
    <col min="5" max="5" width="14" style="3" bestFit="1" customWidth="1"/>
    <col min="6" max="6" width="13.7109375" style="3" bestFit="1" customWidth="1"/>
    <col min="7" max="16384" width="9.140625" style="3"/>
  </cols>
  <sheetData>
    <row r="1" spans="1:13" ht="23.25" x14ac:dyDescent="0.35">
      <c r="A1" s="1"/>
      <c r="B1" s="2" t="s">
        <v>0</v>
      </c>
      <c r="C1" s="2"/>
      <c r="D1" s="1"/>
      <c r="E1" s="1"/>
      <c r="F1" s="1"/>
    </row>
    <row r="2" spans="1:13" ht="23.25" x14ac:dyDescent="0.35">
      <c r="A2" s="286"/>
      <c r="B2" s="287"/>
      <c r="C2" s="287"/>
      <c r="D2" s="286"/>
      <c r="E2" s="286"/>
      <c r="F2" s="286"/>
    </row>
    <row r="3" spans="1:13" ht="24" x14ac:dyDescent="0.2">
      <c r="A3" s="4">
        <v>1</v>
      </c>
      <c r="B3" s="4" t="s">
        <v>1</v>
      </c>
      <c r="C3" s="5" t="s">
        <v>2</v>
      </c>
      <c r="D3" s="6" t="s">
        <v>3</v>
      </c>
      <c r="E3" s="6" t="s">
        <v>4</v>
      </c>
      <c r="F3" s="6" t="s">
        <v>5</v>
      </c>
      <c r="G3" s="7"/>
    </row>
    <row r="4" spans="1:13" x14ac:dyDescent="0.2">
      <c r="A4" s="1"/>
    </row>
    <row r="5" spans="1:13" ht="16.5" x14ac:dyDescent="0.2">
      <c r="A5" s="1"/>
      <c r="B5" s="8" t="s">
        <v>6</v>
      </c>
      <c r="C5" s="9">
        <f>DGR1_600!E6</f>
        <v>65000</v>
      </c>
      <c r="D5" s="10">
        <f>DGR1_600!F6</f>
        <v>25000</v>
      </c>
      <c r="E5" s="10">
        <f>DGR1_600!G6</f>
        <v>40000</v>
      </c>
      <c r="F5" s="10">
        <f>DGR1_600!H6</f>
        <v>0</v>
      </c>
      <c r="G5" s="7"/>
    </row>
    <row r="6" spans="1:13" ht="16.5" x14ac:dyDescent="0.2">
      <c r="A6" s="1"/>
      <c r="B6" s="8" t="s">
        <v>8</v>
      </c>
      <c r="C6" s="9">
        <f>DGR1_600!E13</f>
        <v>931000</v>
      </c>
      <c r="D6" s="10">
        <f>DGR1_600!F13</f>
        <v>81000</v>
      </c>
      <c r="E6" s="10">
        <f>DGR1_600!G13</f>
        <v>850000</v>
      </c>
      <c r="F6" s="10">
        <f>DGR1_600!H13</f>
        <v>0</v>
      </c>
      <c r="G6" s="7"/>
    </row>
    <row r="7" spans="1:13" x14ac:dyDescent="0.2">
      <c r="A7" s="1"/>
      <c r="B7" s="8" t="s">
        <v>9</v>
      </c>
      <c r="C7" s="9">
        <f>DGR1_600!E18</f>
        <v>230000</v>
      </c>
      <c r="D7" s="10">
        <f>DGR1_600!F18</f>
        <v>140000</v>
      </c>
      <c r="E7" s="10">
        <f>DGR1_600!G18</f>
        <v>90000</v>
      </c>
      <c r="F7" s="10">
        <f>DGR1_600!H18</f>
        <v>0</v>
      </c>
      <c r="G7" s="12"/>
      <c r="H7" s="13"/>
    </row>
    <row r="8" spans="1:13" x14ac:dyDescent="0.2">
      <c r="A8" s="1"/>
      <c r="B8" s="8" t="s">
        <v>10</v>
      </c>
      <c r="C8" s="9">
        <f>DGR1_600!E20</f>
        <v>6000</v>
      </c>
      <c r="D8" s="10">
        <f>DGR1_600!F20</f>
        <v>6000</v>
      </c>
      <c r="E8" s="10">
        <f>DGR1_600!G20</f>
        <v>0</v>
      </c>
      <c r="F8" s="10"/>
      <c r="G8" s="11"/>
      <c r="H8" s="14"/>
      <c r="I8" s="15"/>
    </row>
    <row r="9" spans="1:13" ht="16.5" x14ac:dyDescent="0.2">
      <c r="A9" s="1"/>
      <c r="B9" s="8" t="s">
        <v>7</v>
      </c>
      <c r="C9" s="9">
        <f>DGR1_600!E22</f>
        <v>550000</v>
      </c>
      <c r="D9" s="10">
        <f>DGR1_600!F22</f>
        <v>200000</v>
      </c>
      <c r="E9" s="10">
        <f>DGR1_600!G22</f>
        <v>350000</v>
      </c>
      <c r="F9" s="10">
        <f>DGR1_600!H22</f>
        <v>0</v>
      </c>
      <c r="G9" s="7"/>
    </row>
    <row r="10" spans="1:13" x14ac:dyDescent="0.2">
      <c r="A10" s="16"/>
      <c r="B10" s="17" t="s">
        <v>11</v>
      </c>
      <c r="C10" s="18">
        <f>SUM(C5:C9)</f>
        <v>1782000</v>
      </c>
      <c r="D10" s="18">
        <f>SUM(D5:D9)</f>
        <v>452000</v>
      </c>
      <c r="E10" s="18">
        <f>SUM(E5:E9)</f>
        <v>1330000</v>
      </c>
      <c r="F10" s="18">
        <f>SUM(F5:F9)</f>
        <v>0</v>
      </c>
      <c r="G10" s="19"/>
    </row>
    <row r="12" spans="1:13" ht="36" x14ac:dyDescent="0.2">
      <c r="A12" s="20">
        <v>2</v>
      </c>
      <c r="B12" s="271" t="s">
        <v>12</v>
      </c>
      <c r="C12" s="21" t="s">
        <v>13</v>
      </c>
      <c r="D12" s="21" t="s">
        <v>14</v>
      </c>
      <c r="E12" s="22" t="s">
        <v>4</v>
      </c>
      <c r="F12" s="21" t="s">
        <v>5</v>
      </c>
    </row>
    <row r="13" spans="1:13" x14ac:dyDescent="0.2">
      <c r="A13" s="1"/>
      <c r="B13" s="23" t="s">
        <v>15</v>
      </c>
      <c r="C13" s="25">
        <f>'sicurezza antincendio'!E12</f>
        <v>695000</v>
      </c>
      <c r="D13" s="25">
        <f>'sicurezza antincendio'!F12</f>
        <v>180000</v>
      </c>
      <c r="E13" s="25">
        <f>'sicurezza antincendio'!G12</f>
        <v>515000</v>
      </c>
      <c r="F13" s="25">
        <f>'sicurezza antincendio'!H12</f>
        <v>0</v>
      </c>
      <c r="G13" s="11"/>
      <c r="H13" s="27"/>
    </row>
    <row r="14" spans="1:13" x14ac:dyDescent="0.2">
      <c r="A14" s="1"/>
      <c r="B14" s="23" t="s">
        <v>16</v>
      </c>
      <c r="C14" s="25">
        <f>'sicurezza antincendio'!E14</f>
        <v>124183</v>
      </c>
      <c r="D14" s="25">
        <f>'sicurezza antincendio'!F14</f>
        <v>124183</v>
      </c>
      <c r="E14" s="25">
        <f>'sicurezza antincendio'!G14</f>
        <v>0</v>
      </c>
      <c r="F14" s="25">
        <f>'sicurezza antincendio'!H14</f>
        <v>0</v>
      </c>
      <c r="G14" s="11"/>
      <c r="H14" s="28"/>
    </row>
    <row r="15" spans="1:13" x14ac:dyDescent="0.2">
      <c r="A15" s="1"/>
      <c r="B15" s="23" t="s">
        <v>17</v>
      </c>
      <c r="C15" s="25">
        <f>'sicurezza antincendio'!E29</f>
        <v>2112384.98</v>
      </c>
      <c r="D15" s="25">
        <f>'sicurezza antincendio'!F29</f>
        <v>398669.80999999994</v>
      </c>
      <c r="E15" s="25">
        <f>'sicurezza antincendio'!G29</f>
        <v>1363715.1700000002</v>
      </c>
      <c r="F15" s="25">
        <f>'sicurezza antincendio'!H29</f>
        <v>350000</v>
      </c>
      <c r="G15" s="11"/>
      <c r="H15" s="14"/>
      <c r="I15" s="15"/>
      <c r="J15" s="15"/>
      <c r="K15" s="15"/>
      <c r="L15" s="15"/>
      <c r="M15" s="15"/>
    </row>
    <row r="16" spans="1:13" x14ac:dyDescent="0.2">
      <c r="A16" s="1"/>
      <c r="B16" s="23" t="s">
        <v>22</v>
      </c>
      <c r="C16" s="25">
        <f>'sicurezza antincendio'!E31</f>
        <v>50000</v>
      </c>
      <c r="D16" s="25">
        <f>'sicurezza antincendio'!F31</f>
        <v>30000</v>
      </c>
      <c r="E16" s="25">
        <f>'sicurezza antincendio'!G31</f>
        <v>20000</v>
      </c>
      <c r="F16" s="25">
        <f>'sicurezza antincendio'!H31</f>
        <v>0</v>
      </c>
      <c r="G16" s="11"/>
    </row>
    <row r="17" spans="1:10" x14ac:dyDescent="0.2">
      <c r="A17" s="1"/>
      <c r="B17" s="23" t="s">
        <v>19</v>
      </c>
      <c r="C17" s="25">
        <f>'sicurezza antincendio'!E33</f>
        <v>140000</v>
      </c>
      <c r="D17" s="25">
        <f>'sicurezza antincendio'!F33</f>
        <v>50000</v>
      </c>
      <c r="E17" s="25">
        <f>'sicurezza antincendio'!G33</f>
        <v>90000</v>
      </c>
      <c r="F17" s="25">
        <f>'sicurezza antincendio'!H33</f>
        <v>0</v>
      </c>
      <c r="G17" s="11"/>
      <c r="H17" s="28"/>
    </row>
    <row r="18" spans="1:10" x14ac:dyDescent="0.2">
      <c r="A18" s="1"/>
      <c r="B18" s="23" t="s">
        <v>18</v>
      </c>
      <c r="C18" s="25">
        <f>'sicurezza antincendio'!E39</f>
        <v>395000</v>
      </c>
      <c r="D18" s="25">
        <f>'sicurezza antincendio'!F39</f>
        <v>280000</v>
      </c>
      <c r="E18" s="25">
        <f>'sicurezza antincendio'!G39</f>
        <v>105000</v>
      </c>
      <c r="F18" s="25">
        <f>'sicurezza antincendio'!H39</f>
        <v>10000</v>
      </c>
      <c r="G18" s="11"/>
      <c r="H18" s="28"/>
    </row>
    <row r="19" spans="1:10" x14ac:dyDescent="0.2">
      <c r="A19" s="1"/>
      <c r="B19" s="23" t="s">
        <v>21</v>
      </c>
      <c r="C19" s="25">
        <f>'sicurezza antincendio'!E50</f>
        <v>1253434.18</v>
      </c>
      <c r="D19" s="25">
        <f>'sicurezza antincendio'!F50</f>
        <v>294934.18</v>
      </c>
      <c r="E19" s="25">
        <f>'sicurezza antincendio'!G50</f>
        <v>958500</v>
      </c>
      <c r="F19" s="25">
        <f>'sicurezza antincendio'!H50</f>
        <v>0</v>
      </c>
      <c r="G19" s="11"/>
      <c r="H19" s="14"/>
      <c r="I19" s="15"/>
    </row>
    <row r="20" spans="1:10" x14ac:dyDescent="0.2">
      <c r="A20" s="16"/>
      <c r="B20" s="17" t="s">
        <v>23</v>
      </c>
      <c r="C20" s="29">
        <f>SUM(C13:C19)</f>
        <v>4770002.16</v>
      </c>
      <c r="D20" s="29">
        <f>SUM(D13:D19)</f>
        <v>1357786.99</v>
      </c>
      <c r="E20" s="29">
        <f>SUM(E13:E19)</f>
        <v>3052215.17</v>
      </c>
      <c r="F20" s="29">
        <f>SUM(F13:F19)</f>
        <v>360000</v>
      </c>
      <c r="G20" s="19"/>
      <c r="H20" s="30"/>
    </row>
    <row r="21" spans="1:10" x14ac:dyDescent="0.2">
      <c r="A21" s="1"/>
      <c r="B21" s="1"/>
      <c r="C21" s="1"/>
      <c r="D21" s="1"/>
      <c r="E21" s="1"/>
      <c r="F21" s="1"/>
    </row>
    <row r="22" spans="1:10" ht="36" x14ac:dyDescent="0.2">
      <c r="A22" s="285">
        <v>3</v>
      </c>
      <c r="B22" s="271" t="s">
        <v>24</v>
      </c>
      <c r="C22" s="31" t="s">
        <v>13</v>
      </c>
      <c r="D22" s="31" t="s">
        <v>25</v>
      </c>
      <c r="E22" s="31" t="s">
        <v>4</v>
      </c>
      <c r="F22" s="31" t="s">
        <v>5</v>
      </c>
    </row>
    <row r="23" spans="1:10" x14ac:dyDescent="0.2">
      <c r="A23" s="1"/>
      <c r="B23" s="271" t="s">
        <v>26</v>
      </c>
      <c r="C23" s="31"/>
      <c r="D23" s="31"/>
      <c r="E23" s="31"/>
      <c r="F23" s="31"/>
    </row>
    <row r="24" spans="1:10" x14ac:dyDescent="0.2">
      <c r="A24" s="1"/>
      <c r="B24" s="23" t="s">
        <v>27</v>
      </c>
      <c r="C24" s="24">
        <f>'sicurezza strutture'!F121</f>
        <v>145000</v>
      </c>
      <c r="D24" s="25">
        <f>'sicurezza strutture'!F121</f>
        <v>145000</v>
      </c>
      <c r="E24" s="25"/>
      <c r="F24" s="26"/>
      <c r="G24" s="11"/>
      <c r="H24" s="27"/>
    </row>
    <row r="25" spans="1:10" x14ac:dyDescent="0.2">
      <c r="A25" s="1"/>
      <c r="B25" s="23" t="s">
        <v>15</v>
      </c>
      <c r="C25" s="24">
        <f>'sicurezza strutture'!E25</f>
        <v>1436000</v>
      </c>
      <c r="D25" s="25">
        <f>'sicurezza strutture'!F25</f>
        <v>210000</v>
      </c>
      <c r="E25" s="25">
        <f>'sicurezza strutture'!G25</f>
        <v>886000</v>
      </c>
      <c r="F25" s="26">
        <f>'sicurezza strutture'!H25</f>
        <v>340000</v>
      </c>
      <c r="G25" s="11"/>
    </row>
    <row r="26" spans="1:10" x14ac:dyDescent="0.2">
      <c r="A26" s="1"/>
      <c r="B26" s="23" t="s">
        <v>16</v>
      </c>
      <c r="C26" s="24">
        <f>'sicurezza strutture'!E44</f>
        <v>2811000</v>
      </c>
      <c r="D26" s="25">
        <f>'sicurezza strutture'!F44</f>
        <v>141000</v>
      </c>
      <c r="E26" s="25">
        <f>'sicurezza strutture'!G44</f>
        <v>2670000</v>
      </c>
      <c r="F26" s="26">
        <f>'sicurezza strutture'!H44</f>
        <v>0</v>
      </c>
      <c r="G26" s="11"/>
    </row>
    <row r="27" spans="1:10" x14ac:dyDescent="0.2">
      <c r="A27" s="1"/>
      <c r="B27" s="23" t="s">
        <v>17</v>
      </c>
      <c r="C27" s="24">
        <f>'sicurezza strutture'!E59</f>
        <v>2460000</v>
      </c>
      <c r="D27" s="25">
        <f>'sicurezza strutture'!F59</f>
        <v>405000</v>
      </c>
      <c r="E27" s="25">
        <f>'sicurezza strutture'!G59</f>
        <v>1705000</v>
      </c>
      <c r="F27" s="26">
        <f>'sicurezza strutture'!H59</f>
        <v>350000</v>
      </c>
      <c r="G27" s="11"/>
      <c r="H27" s="32"/>
      <c r="J27" s="14"/>
    </row>
    <row r="28" spans="1:10" x14ac:dyDescent="0.2">
      <c r="A28" s="1"/>
      <c r="B28" s="23" t="s">
        <v>18</v>
      </c>
      <c r="C28" s="24">
        <f>'sicurezza strutture'!E80</f>
        <v>1131000</v>
      </c>
      <c r="D28" s="25">
        <f>'sicurezza strutture'!F80</f>
        <v>120000</v>
      </c>
      <c r="E28" s="25">
        <f>'sicurezza strutture'!G80</f>
        <v>861000</v>
      </c>
      <c r="F28" s="26">
        <f>'sicurezza strutture'!H80</f>
        <v>150000</v>
      </c>
      <c r="G28" s="11"/>
      <c r="J28" s="14"/>
    </row>
    <row r="29" spans="1:10" x14ac:dyDescent="0.2">
      <c r="A29" s="1"/>
      <c r="B29" s="23" t="s">
        <v>20</v>
      </c>
      <c r="C29" s="24">
        <f>'sicurezza strutture'!E91</f>
        <v>849095</v>
      </c>
      <c r="D29" s="25">
        <f>'sicurezza strutture'!F91</f>
        <v>262809.39</v>
      </c>
      <c r="E29" s="25">
        <f>'sicurezza strutture'!G91</f>
        <v>416285.61</v>
      </c>
      <c r="F29" s="26">
        <f>'sicurezza strutture'!H91</f>
        <v>170000</v>
      </c>
      <c r="G29" s="11"/>
    </row>
    <row r="30" spans="1:10" x14ac:dyDescent="0.2">
      <c r="A30" s="1"/>
      <c r="B30" s="23" t="s">
        <v>21</v>
      </c>
      <c r="C30" s="24">
        <f>'sicurezza strutture'!E116</f>
        <v>1429356</v>
      </c>
      <c r="D30" s="25">
        <f>'sicurezza strutture'!F116</f>
        <v>137356</v>
      </c>
      <c r="E30" s="25">
        <f>'sicurezza strutture'!G116</f>
        <v>1252000</v>
      </c>
      <c r="F30" s="26">
        <f>'sicurezza strutture'!H116</f>
        <v>40000</v>
      </c>
      <c r="G30" s="33"/>
      <c r="I30" s="14"/>
    </row>
    <row r="31" spans="1:10" ht="13.5" thickBot="1" x14ac:dyDescent="0.25">
      <c r="A31" s="1"/>
      <c r="B31" s="34" t="s">
        <v>22</v>
      </c>
      <c r="C31" s="35">
        <f>'sicurezza strutture'!E119</f>
        <v>150000</v>
      </c>
      <c r="D31" s="36">
        <f>'sicurezza strutture'!F119</f>
        <v>50000</v>
      </c>
      <c r="E31" s="36">
        <f>'sicurezza strutture'!G119</f>
        <v>100000</v>
      </c>
      <c r="F31" s="37">
        <f>'sicurezza strutture'!H119</f>
        <v>0</v>
      </c>
      <c r="G31" s="11"/>
    </row>
    <row r="32" spans="1:10" x14ac:dyDescent="0.2">
      <c r="A32" s="16"/>
      <c r="B32" s="17" t="s">
        <v>11</v>
      </c>
      <c r="C32" s="29">
        <f>SUM(C24:C31)</f>
        <v>10411451</v>
      </c>
      <c r="D32" s="29">
        <f>SUM(D24:D31)</f>
        <v>1471165.3900000001</v>
      </c>
      <c r="E32" s="29">
        <f>SUM(E24:E31)</f>
        <v>7890285.6100000003</v>
      </c>
      <c r="F32" s="29">
        <f>SUM(F24:F31)</f>
        <v>1050000</v>
      </c>
      <c r="G32" s="19"/>
    </row>
    <row r="33" spans="1:8" x14ac:dyDescent="0.2">
      <c r="A33" s="1"/>
      <c r="B33" s="1"/>
      <c r="C33" s="1"/>
      <c r="D33" s="38"/>
      <c r="E33" s="1"/>
      <c r="F33" s="1"/>
      <c r="G33" s="39"/>
    </row>
    <row r="34" spans="1:8" x14ac:dyDescent="0.2">
      <c r="A34" s="20">
        <v>4</v>
      </c>
      <c r="B34" s="271" t="s">
        <v>28</v>
      </c>
      <c r="C34" s="40">
        <v>660000</v>
      </c>
      <c r="D34" s="40">
        <v>220000</v>
      </c>
      <c r="E34" s="40">
        <v>220000</v>
      </c>
      <c r="F34" s="40">
        <v>220000</v>
      </c>
      <c r="G34" s="19"/>
      <c r="H34" s="32"/>
    </row>
    <row r="35" spans="1:8" x14ac:dyDescent="0.2">
      <c r="A35" s="1"/>
      <c r="B35" s="1"/>
      <c r="C35" s="41"/>
      <c r="D35" s="41"/>
      <c r="E35" s="41"/>
      <c r="F35" s="41"/>
    </row>
    <row r="36" spans="1:8" x14ac:dyDescent="0.2">
      <c r="A36" s="20">
        <v>5</v>
      </c>
      <c r="B36" s="271" t="s">
        <v>1102</v>
      </c>
      <c r="C36" s="42" t="s">
        <v>29</v>
      </c>
      <c r="D36" s="43" t="s">
        <v>25</v>
      </c>
      <c r="E36" s="43" t="s">
        <v>4</v>
      </c>
      <c r="F36" s="43" t="s">
        <v>5</v>
      </c>
    </row>
    <row r="37" spans="1:8" x14ac:dyDescent="0.2">
      <c r="A37" s="1"/>
      <c r="B37" s="1"/>
    </row>
    <row r="38" spans="1:8" x14ac:dyDescent="0.2">
      <c r="A38" s="1"/>
      <c r="B38" s="44" t="s">
        <v>1104</v>
      </c>
      <c r="C38" s="358">
        <v>480000</v>
      </c>
      <c r="D38" s="359">
        <v>480000</v>
      </c>
      <c r="E38" s="359"/>
      <c r="F38" s="359"/>
    </row>
    <row r="39" spans="1:8" x14ac:dyDescent="0.2">
      <c r="A39" s="16"/>
      <c r="B39" s="17" t="s">
        <v>11</v>
      </c>
      <c r="C39" s="360">
        <f>C38</f>
        <v>480000</v>
      </c>
      <c r="D39" s="360">
        <f>D38</f>
        <v>480000</v>
      </c>
      <c r="E39" s="360">
        <f t="shared" ref="E39:F39" si="0">E38</f>
        <v>0</v>
      </c>
      <c r="F39" s="360">
        <f t="shared" si="0"/>
        <v>0</v>
      </c>
    </row>
    <row r="40" spans="1:8" x14ac:dyDescent="0.2">
      <c r="A40" s="1"/>
      <c r="B40" s="1"/>
      <c r="C40" s="1"/>
      <c r="D40" s="1"/>
      <c r="E40" s="1"/>
      <c r="F40" s="1"/>
    </row>
    <row r="41" spans="1:8" x14ac:dyDescent="0.2">
      <c r="A41" s="16"/>
      <c r="B41" s="17" t="s">
        <v>30</v>
      </c>
      <c r="C41" s="40">
        <f>C39+C34+C32+C20+C10</f>
        <v>18103453.16</v>
      </c>
      <c r="D41" s="40">
        <f t="shared" ref="D41:F41" si="1">D39+D34+D32+D20+D10</f>
        <v>3980952.38</v>
      </c>
      <c r="E41" s="40">
        <f t="shared" si="1"/>
        <v>12492500.780000001</v>
      </c>
      <c r="F41" s="40">
        <f t="shared" si="1"/>
        <v>1630000</v>
      </c>
    </row>
    <row r="42" spans="1:8" x14ac:dyDescent="0.2">
      <c r="B42" s="357" t="s">
        <v>1103</v>
      </c>
    </row>
    <row r="43" spans="1:8" x14ac:dyDescent="0.2">
      <c r="B43" s="357" t="s">
        <v>1105</v>
      </c>
    </row>
    <row r="44" spans="1:8" x14ac:dyDescent="0.2">
      <c r="B44" s="3" t="s">
        <v>1106</v>
      </c>
    </row>
  </sheetData>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topLeftCell="A13" zoomScale="60" zoomScaleNormal="100" workbookViewId="0">
      <selection activeCell="E20" sqref="E20:H20"/>
    </sheetView>
  </sheetViews>
  <sheetFormatPr defaultRowHeight="12.75" x14ac:dyDescent="0.2"/>
  <cols>
    <col min="1" max="1" width="12.5703125" style="3" customWidth="1"/>
    <col min="2" max="2" width="13.7109375" style="3" customWidth="1"/>
    <col min="3" max="3" width="9.140625" style="3"/>
    <col min="4" max="4" width="39.140625" style="3" bestFit="1" customWidth="1"/>
    <col min="5" max="5" width="12.140625" style="3" bestFit="1" customWidth="1"/>
    <col min="6" max="8" width="11.85546875" style="3" customWidth="1"/>
    <col min="9" max="9" width="17.85546875" style="3" customWidth="1"/>
    <col min="10" max="16384" width="9.140625" style="3"/>
  </cols>
  <sheetData>
    <row r="1" spans="1:9" ht="15.75" x14ac:dyDescent="0.2">
      <c r="A1" s="288" t="s">
        <v>31</v>
      </c>
      <c r="B1" s="45"/>
      <c r="C1" s="45"/>
      <c r="D1" s="45"/>
      <c r="E1" s="45"/>
      <c r="F1" s="45"/>
      <c r="G1" s="45"/>
      <c r="H1" s="45"/>
      <c r="I1" s="45"/>
    </row>
    <row r="3" spans="1:9" ht="33.75" x14ac:dyDescent="0.2">
      <c r="A3" s="46" t="s">
        <v>32</v>
      </c>
      <c r="B3" s="46" t="s">
        <v>33</v>
      </c>
      <c r="C3" s="46" t="s">
        <v>34</v>
      </c>
      <c r="D3" s="46" t="s">
        <v>37</v>
      </c>
      <c r="E3" s="46" t="s">
        <v>35</v>
      </c>
      <c r="F3" s="46">
        <v>2019</v>
      </c>
      <c r="G3" s="46">
        <v>2020</v>
      </c>
      <c r="H3" s="46">
        <v>2021</v>
      </c>
      <c r="I3" s="46" t="s">
        <v>36</v>
      </c>
    </row>
    <row r="4" spans="1:9" ht="45" x14ac:dyDescent="0.2">
      <c r="A4" s="361" t="s">
        <v>38</v>
      </c>
      <c r="B4" s="48" t="s">
        <v>39</v>
      </c>
      <c r="C4" s="49" t="s">
        <v>40</v>
      </c>
      <c r="D4" s="50" t="s">
        <v>41</v>
      </c>
      <c r="E4" s="51">
        <v>25000</v>
      </c>
      <c r="F4" s="51">
        <v>25000</v>
      </c>
      <c r="G4" s="52"/>
      <c r="H4" s="53"/>
      <c r="I4" s="54" t="s">
        <v>42</v>
      </c>
    </row>
    <row r="5" spans="1:9" ht="45.75" thickBot="1" x14ac:dyDescent="0.25">
      <c r="A5" s="362"/>
      <c r="B5" s="48" t="s">
        <v>43</v>
      </c>
      <c r="C5" s="49" t="s">
        <v>40</v>
      </c>
      <c r="D5" s="50" t="s">
        <v>44</v>
      </c>
      <c r="E5" s="51">
        <v>40000</v>
      </c>
      <c r="F5" s="51"/>
      <c r="G5" s="55">
        <f>E5</f>
        <v>40000</v>
      </c>
      <c r="H5" s="53"/>
      <c r="I5" s="56"/>
    </row>
    <row r="6" spans="1:9" ht="13.5" thickBot="1" x14ac:dyDescent="0.25">
      <c r="A6" s="47"/>
      <c r="B6" s="57"/>
      <c r="C6" s="58"/>
      <c r="D6" s="59" t="s">
        <v>45</v>
      </c>
      <c r="E6" s="60">
        <f>SUM(E4:E5)</f>
        <v>65000</v>
      </c>
      <c r="F6" s="60">
        <f>SUM(F4:F5)</f>
        <v>25000</v>
      </c>
      <c r="G6" s="61">
        <f t="shared" ref="G6:I6" si="0">SUM(G5:G5)</f>
        <v>40000</v>
      </c>
      <c r="H6" s="61">
        <f t="shared" si="0"/>
        <v>0</v>
      </c>
      <c r="I6" s="62">
        <f t="shared" si="0"/>
        <v>0</v>
      </c>
    </row>
    <row r="7" spans="1:9" ht="33.75" x14ac:dyDescent="0.2">
      <c r="A7" s="363" t="s">
        <v>46</v>
      </c>
      <c r="B7" s="365" t="s">
        <v>47</v>
      </c>
      <c r="C7" s="49" t="s">
        <v>40</v>
      </c>
      <c r="D7" s="50" t="s">
        <v>48</v>
      </c>
      <c r="E7" s="65">
        <v>11000</v>
      </c>
      <c r="F7" s="65">
        <v>11000</v>
      </c>
      <c r="G7" s="66"/>
      <c r="H7" s="67"/>
      <c r="I7" s="68"/>
    </row>
    <row r="8" spans="1:9" ht="22.5" x14ac:dyDescent="0.2">
      <c r="A8" s="364"/>
      <c r="B8" s="367"/>
      <c r="C8" s="70" t="s">
        <v>51</v>
      </c>
      <c r="D8" s="71" t="s">
        <v>52</v>
      </c>
      <c r="E8" s="72">
        <v>20000</v>
      </c>
      <c r="F8" s="72">
        <v>20000</v>
      </c>
      <c r="G8" s="74"/>
      <c r="H8" s="72"/>
      <c r="I8" s="68"/>
    </row>
    <row r="9" spans="1:9" ht="33.75" x14ac:dyDescent="0.2">
      <c r="A9" s="364"/>
      <c r="B9" s="367"/>
      <c r="C9" s="70" t="s">
        <v>53</v>
      </c>
      <c r="D9" s="71" t="s">
        <v>54</v>
      </c>
      <c r="E9" s="51">
        <v>50000</v>
      </c>
      <c r="F9" s="51">
        <v>50000</v>
      </c>
      <c r="G9" s="55"/>
      <c r="H9" s="76"/>
      <c r="I9" s="77"/>
    </row>
    <row r="10" spans="1:9" ht="45" x14ac:dyDescent="0.2">
      <c r="A10" s="364"/>
      <c r="B10" s="367"/>
      <c r="C10" s="70" t="s">
        <v>57</v>
      </c>
      <c r="D10" s="71" t="s">
        <v>58</v>
      </c>
      <c r="E10" s="76">
        <v>700000</v>
      </c>
      <c r="F10" s="76"/>
      <c r="G10" s="76">
        <v>700000</v>
      </c>
      <c r="H10" s="74"/>
      <c r="I10" s="54" t="s">
        <v>364</v>
      </c>
    </row>
    <row r="11" spans="1:9" ht="33.75" x14ac:dyDescent="0.2">
      <c r="A11" s="364"/>
      <c r="B11" s="366"/>
      <c r="C11" s="70" t="s">
        <v>59</v>
      </c>
      <c r="D11" s="71" t="s">
        <v>60</v>
      </c>
      <c r="E11" s="51">
        <v>50000</v>
      </c>
      <c r="F11" s="51"/>
      <c r="G11" s="51">
        <v>50000</v>
      </c>
      <c r="H11" s="74"/>
      <c r="I11" s="77"/>
    </row>
    <row r="12" spans="1:9" ht="45.75" thickBot="1" x14ac:dyDescent="0.25">
      <c r="A12" s="362"/>
      <c r="B12" s="78" t="s">
        <v>61</v>
      </c>
      <c r="C12" s="70" t="s">
        <v>40</v>
      </c>
      <c r="D12" s="71" t="s">
        <v>62</v>
      </c>
      <c r="E12" s="51">
        <v>100000</v>
      </c>
      <c r="F12" s="51"/>
      <c r="G12" s="51">
        <v>100000</v>
      </c>
      <c r="H12" s="79"/>
      <c r="I12" s="54" t="s">
        <v>363</v>
      </c>
    </row>
    <row r="13" spans="1:9" ht="13.5" thickBot="1" x14ac:dyDescent="0.25">
      <c r="A13" s="63"/>
      <c r="B13" s="80"/>
      <c r="C13" s="81"/>
      <c r="D13" s="59" t="s">
        <v>63</v>
      </c>
      <c r="E13" s="82">
        <f>SUM(E7:E12)</f>
        <v>931000</v>
      </c>
      <c r="F13" s="82">
        <f>SUM(F7:F12)</f>
        <v>81000</v>
      </c>
      <c r="G13" s="82">
        <f>SUM(G7:G12)</f>
        <v>850000</v>
      </c>
      <c r="H13" s="61">
        <f>SUM(H7:H12)</f>
        <v>0</v>
      </c>
      <c r="I13" s="83"/>
    </row>
    <row r="14" spans="1:9" ht="33.75" x14ac:dyDescent="0.2">
      <c r="A14" s="363" t="s">
        <v>64</v>
      </c>
      <c r="B14" s="365" t="s">
        <v>65</v>
      </c>
      <c r="C14" s="49" t="s">
        <v>40</v>
      </c>
      <c r="D14" s="71" t="s">
        <v>66</v>
      </c>
      <c r="E14" s="53">
        <v>80000</v>
      </c>
      <c r="F14" s="53">
        <v>40000</v>
      </c>
      <c r="G14" s="53">
        <v>40000</v>
      </c>
      <c r="H14" s="65"/>
      <c r="I14" s="84"/>
    </row>
    <row r="15" spans="1:9" ht="45" x14ac:dyDescent="0.2">
      <c r="A15" s="364"/>
      <c r="B15" s="367"/>
      <c r="C15" s="70" t="s">
        <v>49</v>
      </c>
      <c r="D15" s="71" t="s">
        <v>67</v>
      </c>
      <c r="E15" s="85">
        <v>20000</v>
      </c>
      <c r="F15" s="85">
        <f>E15</f>
        <v>20000</v>
      </c>
      <c r="G15" s="73"/>
      <c r="H15" s="86"/>
      <c r="I15" s="54" t="s">
        <v>68</v>
      </c>
    </row>
    <row r="16" spans="1:9" ht="146.25" x14ac:dyDescent="0.2">
      <c r="A16" s="364"/>
      <c r="B16" s="366"/>
      <c r="C16" s="70" t="s">
        <v>51</v>
      </c>
      <c r="D16" s="71" t="s">
        <v>69</v>
      </c>
      <c r="E16" s="85">
        <v>60000</v>
      </c>
      <c r="F16" s="85">
        <f>E16</f>
        <v>60000</v>
      </c>
      <c r="G16" s="73"/>
      <c r="H16" s="86"/>
      <c r="I16" s="54" t="s">
        <v>365</v>
      </c>
    </row>
    <row r="17" spans="1:9" ht="57" thickBot="1" x14ac:dyDescent="0.25">
      <c r="A17" s="362"/>
      <c r="B17" s="87" t="s">
        <v>70</v>
      </c>
      <c r="C17" s="70" t="s">
        <v>40</v>
      </c>
      <c r="D17" s="71" t="s">
        <v>71</v>
      </c>
      <c r="E17" s="76">
        <v>70000</v>
      </c>
      <c r="F17" s="76">
        <v>20000</v>
      </c>
      <c r="G17" s="51">
        <v>50000</v>
      </c>
      <c r="H17" s="72"/>
      <c r="I17" s="54" t="s">
        <v>72</v>
      </c>
    </row>
    <row r="18" spans="1:9" ht="13.5" thickBot="1" x14ac:dyDescent="0.25">
      <c r="A18" s="63"/>
      <c r="B18" s="57"/>
      <c r="C18" s="81"/>
      <c r="D18" s="59" t="s">
        <v>73</v>
      </c>
      <c r="E18" s="82">
        <f>SUM(E14:E17)</f>
        <v>230000</v>
      </c>
      <c r="F18" s="82">
        <f>SUM(F14:F17)</f>
        <v>140000</v>
      </c>
      <c r="G18" s="61">
        <f>SUM(G14:G17)</f>
        <v>90000</v>
      </c>
      <c r="H18" s="61">
        <f>SUM(H14:H17)</f>
        <v>0</v>
      </c>
      <c r="I18" s="88"/>
    </row>
    <row r="19" spans="1:9" ht="34.5" thickBot="1" x14ac:dyDescent="0.25">
      <c r="A19" s="89" t="s">
        <v>74</v>
      </c>
      <c r="B19" s="64" t="s">
        <v>75</v>
      </c>
      <c r="C19" s="70" t="s">
        <v>40</v>
      </c>
      <c r="D19" s="71" t="s">
        <v>76</v>
      </c>
      <c r="E19" s="72">
        <v>6000</v>
      </c>
      <c r="F19" s="72">
        <v>6000</v>
      </c>
      <c r="H19" s="90"/>
      <c r="I19" s="91"/>
    </row>
    <row r="20" spans="1:9" ht="13.5" thickBot="1" x14ac:dyDescent="0.25">
      <c r="A20" s="89"/>
      <c r="B20" s="94"/>
      <c r="C20" s="95"/>
      <c r="D20" s="59" t="s">
        <v>79</v>
      </c>
      <c r="E20" s="61">
        <f>SUM(E19)</f>
        <v>6000</v>
      </c>
      <c r="F20" s="61">
        <f t="shared" ref="F20:H20" si="1">SUM(F19)</f>
        <v>6000</v>
      </c>
      <c r="G20" s="61">
        <f t="shared" si="1"/>
        <v>0</v>
      </c>
      <c r="H20" s="61">
        <f t="shared" si="1"/>
        <v>0</v>
      </c>
      <c r="I20" s="96"/>
    </row>
    <row r="21" spans="1:9" ht="23.25" thickBot="1" x14ac:dyDescent="0.25">
      <c r="A21" s="89" t="s">
        <v>80</v>
      </c>
      <c r="B21" s="64" t="s">
        <v>81</v>
      </c>
      <c r="C21" s="97"/>
      <c r="D21" s="71" t="s">
        <v>82</v>
      </c>
      <c r="E21" s="98">
        <v>550000</v>
      </c>
      <c r="F21" s="273">
        <v>200000</v>
      </c>
      <c r="G21" s="98">
        <f>E21-F21</f>
        <v>350000</v>
      </c>
      <c r="H21" s="98"/>
      <c r="I21" s="99"/>
    </row>
    <row r="22" spans="1:9" ht="13.5" thickBot="1" x14ac:dyDescent="0.25">
      <c r="A22" s="89"/>
      <c r="B22" s="94"/>
      <c r="C22" s="100"/>
      <c r="D22" s="59" t="s">
        <v>83</v>
      </c>
      <c r="E22" s="62">
        <f>E21</f>
        <v>550000</v>
      </c>
      <c r="F22" s="62">
        <f>SUM(F21:F21)</f>
        <v>200000</v>
      </c>
      <c r="G22" s="62">
        <f t="shared" ref="G22:H22" si="2">SUM(G21:G21)</f>
        <v>350000</v>
      </c>
      <c r="H22" s="62">
        <f t="shared" si="2"/>
        <v>0</v>
      </c>
      <c r="I22" s="101"/>
    </row>
    <row r="23" spans="1:9" x14ac:dyDescent="0.2">
      <c r="A23" s="106"/>
      <c r="B23" s="107"/>
      <c r="C23" s="108"/>
      <c r="D23" s="109"/>
      <c r="E23" s="110"/>
      <c r="G23" s="111"/>
      <c r="I23" s="112"/>
    </row>
    <row r="24" spans="1:9" ht="13.5" thickBot="1" x14ac:dyDescent="0.25">
      <c r="A24" s="113"/>
      <c r="B24" s="114"/>
      <c r="C24" s="115"/>
      <c r="D24" s="116" t="s">
        <v>89</v>
      </c>
      <c r="E24" s="117">
        <f>E6+E13+E18+E20+E22</f>
        <v>1782000</v>
      </c>
      <c r="F24" s="117">
        <f t="shared" ref="F24" si="3">F6+F13+F18+F20+F22</f>
        <v>452000</v>
      </c>
      <c r="G24" s="117">
        <f>G6+G13+G18+G20+G22</f>
        <v>1330000</v>
      </c>
      <c r="H24" s="117" t="e">
        <f>H6+H13+H18+H20+H22+#REF!</f>
        <v>#REF!</v>
      </c>
    </row>
    <row r="26" spans="1:9" ht="18.75" x14ac:dyDescent="0.3">
      <c r="A26" s="289" t="s">
        <v>377</v>
      </c>
      <c r="B26" s="290"/>
      <c r="C26" s="290"/>
      <c r="D26" s="290"/>
      <c r="E26" s="290"/>
      <c r="F26" s="290"/>
      <c r="G26" s="290"/>
      <c r="H26" s="290"/>
      <c r="I26" s="290"/>
    </row>
    <row r="27" spans="1:9" ht="13.5" thickBot="1" x14ac:dyDescent="0.25"/>
    <row r="28" spans="1:9" ht="22.5" x14ac:dyDescent="0.2">
      <c r="A28" s="363" t="s">
        <v>46</v>
      </c>
      <c r="B28" s="365" t="s">
        <v>47</v>
      </c>
      <c r="C28" s="70" t="s">
        <v>49</v>
      </c>
      <c r="D28" s="71" t="s">
        <v>50</v>
      </c>
      <c r="E28" s="72">
        <v>65000</v>
      </c>
      <c r="F28" s="72"/>
      <c r="G28" s="74"/>
      <c r="H28" s="73"/>
      <c r="I28" s="272" t="s">
        <v>366</v>
      </c>
    </row>
    <row r="29" spans="1:9" ht="23.25" thickBot="1" x14ac:dyDescent="0.25">
      <c r="A29" s="362"/>
      <c r="B29" s="366"/>
      <c r="C29" s="70" t="s">
        <v>55</v>
      </c>
      <c r="D29" s="71" t="s">
        <v>56</v>
      </c>
      <c r="E29" s="72">
        <v>80000</v>
      </c>
      <c r="F29" s="72"/>
      <c r="G29" s="74"/>
      <c r="H29" s="73"/>
      <c r="I29" s="272" t="s">
        <v>366</v>
      </c>
    </row>
    <row r="30" spans="1:9" ht="57" thickBot="1" x14ac:dyDescent="0.25">
      <c r="A30" s="89" t="s">
        <v>74</v>
      </c>
      <c r="B30" s="64" t="s">
        <v>75</v>
      </c>
      <c r="C30" s="70" t="s">
        <v>49</v>
      </c>
      <c r="D30" s="71" t="s">
        <v>77</v>
      </c>
      <c r="E30" s="51">
        <v>3489962</v>
      </c>
      <c r="F30" s="74"/>
      <c r="G30" s="92"/>
      <c r="H30" s="93"/>
      <c r="I30" s="92" t="s">
        <v>367</v>
      </c>
    </row>
    <row r="31" spans="1:9" ht="169.5" thickBot="1" x14ac:dyDescent="0.25">
      <c r="A31" s="89" t="s">
        <v>84</v>
      </c>
      <c r="B31" s="102" t="s">
        <v>85</v>
      </c>
      <c r="C31" s="49" t="s">
        <v>40</v>
      </c>
      <c r="D31" s="103" t="s">
        <v>86</v>
      </c>
      <c r="E31" s="104">
        <v>7000000</v>
      </c>
      <c r="F31" s="104"/>
      <c r="G31" s="74"/>
      <c r="H31" s="104">
        <v>0</v>
      </c>
      <c r="I31" s="105" t="s">
        <v>87</v>
      </c>
    </row>
  </sheetData>
  <mergeCells count="7">
    <mergeCell ref="A4:A5"/>
    <mergeCell ref="A7:A12"/>
    <mergeCell ref="A28:A29"/>
    <mergeCell ref="B28:B29"/>
    <mergeCell ref="B7:B11"/>
    <mergeCell ref="B14:B16"/>
    <mergeCell ref="A14:A17"/>
  </mergeCells>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topLeftCell="A37" zoomScale="60" zoomScaleNormal="100" workbookViewId="0">
      <selection activeCell="M66" sqref="M66"/>
    </sheetView>
  </sheetViews>
  <sheetFormatPr defaultRowHeight="12.75" x14ac:dyDescent="0.2"/>
  <cols>
    <col min="1" max="1" width="11.85546875" style="3" customWidth="1"/>
    <col min="2" max="2" width="10.85546875" style="3" customWidth="1"/>
    <col min="3" max="3" width="9.140625" style="3"/>
    <col min="4" max="4" width="39.28515625" style="3" customWidth="1"/>
    <col min="5" max="7" width="13" style="3" bestFit="1" customWidth="1"/>
    <col min="8" max="8" width="16.42578125" style="3" customWidth="1"/>
    <col min="9" max="9" width="35.140625" style="3" customWidth="1"/>
    <col min="10" max="16384" width="9.140625" style="3"/>
  </cols>
  <sheetData>
    <row r="1" spans="1:9" ht="15.75" x14ac:dyDescent="0.2">
      <c r="A1" s="118" t="s">
        <v>90</v>
      </c>
      <c r="B1" s="118"/>
      <c r="C1" s="118"/>
      <c r="D1" s="118"/>
      <c r="E1" s="118"/>
      <c r="F1" s="118"/>
      <c r="G1" s="118"/>
      <c r="H1" s="118"/>
      <c r="I1" s="118"/>
    </row>
    <row r="2" spans="1:9" ht="15.75" x14ac:dyDescent="0.2">
      <c r="B2" s="119"/>
      <c r="C2" s="119"/>
      <c r="D2" s="119"/>
      <c r="E2" s="119"/>
      <c r="F2" s="119"/>
      <c r="G2" s="119"/>
      <c r="H2" s="119"/>
      <c r="I2" s="119"/>
    </row>
    <row r="3" spans="1:9" ht="33.75" x14ac:dyDescent="0.2">
      <c r="A3" s="46" t="s">
        <v>32</v>
      </c>
      <c r="B3" s="46" t="s">
        <v>33</v>
      </c>
      <c r="C3" s="46" t="s">
        <v>34</v>
      </c>
      <c r="D3" s="120" t="s">
        <v>37</v>
      </c>
      <c r="E3" s="46" t="s">
        <v>35</v>
      </c>
      <c r="F3" s="46">
        <v>2019</v>
      </c>
      <c r="G3" s="46" t="s">
        <v>4</v>
      </c>
      <c r="H3" s="46" t="s">
        <v>5</v>
      </c>
      <c r="I3" s="46" t="s">
        <v>36</v>
      </c>
    </row>
    <row r="4" spans="1:9" ht="67.5" x14ac:dyDescent="0.2">
      <c r="A4" s="378" t="s">
        <v>38</v>
      </c>
      <c r="B4" s="375" t="s">
        <v>91</v>
      </c>
      <c r="C4" s="55" t="s">
        <v>40</v>
      </c>
      <c r="D4" s="71" t="s">
        <v>92</v>
      </c>
      <c r="E4" s="51">
        <v>100000</v>
      </c>
      <c r="F4" s="51">
        <v>20000</v>
      </c>
      <c r="G4" s="51">
        <v>80000</v>
      </c>
      <c r="H4" s="51"/>
      <c r="I4" s="54" t="s">
        <v>93</v>
      </c>
    </row>
    <row r="5" spans="1:9" ht="33.75" x14ac:dyDescent="0.2">
      <c r="A5" s="379"/>
      <c r="B5" s="376"/>
      <c r="C5" s="55" t="s">
        <v>49</v>
      </c>
      <c r="D5" s="71" t="s">
        <v>368</v>
      </c>
      <c r="E5" s="51">
        <v>100000</v>
      </c>
      <c r="F5" s="51">
        <v>80000</v>
      </c>
      <c r="G5" s="51">
        <v>20000</v>
      </c>
      <c r="H5" s="51"/>
      <c r="I5" s="54" t="s">
        <v>94</v>
      </c>
    </row>
    <row r="6" spans="1:9" ht="22.5" x14ac:dyDescent="0.2">
      <c r="A6" s="379"/>
      <c r="B6" s="376"/>
      <c r="C6" s="70" t="s">
        <v>51</v>
      </c>
      <c r="D6" s="71" t="s">
        <v>95</v>
      </c>
      <c r="E6" s="51">
        <v>35000</v>
      </c>
      <c r="F6" s="51">
        <v>30000</v>
      </c>
      <c r="G6" s="51">
        <v>5000</v>
      </c>
      <c r="H6" s="51"/>
      <c r="I6" s="54" t="s">
        <v>94</v>
      </c>
    </row>
    <row r="7" spans="1:9" ht="22.5" x14ac:dyDescent="0.2">
      <c r="A7" s="379"/>
      <c r="B7" s="376"/>
      <c r="C7" s="70" t="s">
        <v>53</v>
      </c>
      <c r="D7" s="121" t="s">
        <v>96</v>
      </c>
      <c r="E7" s="51">
        <v>25000</v>
      </c>
      <c r="F7" s="51">
        <v>25000</v>
      </c>
      <c r="G7" s="51"/>
      <c r="H7" s="51"/>
      <c r="I7" s="54" t="s">
        <v>94</v>
      </c>
    </row>
    <row r="8" spans="1:9" ht="22.5" x14ac:dyDescent="0.2">
      <c r="A8" s="379"/>
      <c r="B8" s="376"/>
      <c r="C8" s="70" t="s">
        <v>55</v>
      </c>
      <c r="D8" s="71" t="s">
        <v>97</v>
      </c>
      <c r="E8" s="51">
        <v>200000</v>
      </c>
      <c r="F8" s="51"/>
      <c r="G8" s="51">
        <v>200000</v>
      </c>
      <c r="H8" s="51"/>
      <c r="I8" s="54" t="s">
        <v>78</v>
      </c>
    </row>
    <row r="9" spans="1:9" ht="22.5" x14ac:dyDescent="0.2">
      <c r="A9" s="379"/>
      <c r="B9" s="377"/>
      <c r="C9" s="70" t="s">
        <v>57</v>
      </c>
      <c r="D9" s="121" t="s">
        <v>369</v>
      </c>
      <c r="E9" s="51">
        <v>150000</v>
      </c>
      <c r="F9" s="51"/>
      <c r="G9" s="51">
        <v>150000</v>
      </c>
      <c r="H9" s="51"/>
      <c r="I9" s="54" t="s">
        <v>98</v>
      </c>
    </row>
    <row r="10" spans="1:9" ht="45" x14ac:dyDescent="0.2">
      <c r="A10" s="379"/>
      <c r="B10" s="381" t="s">
        <v>99</v>
      </c>
      <c r="C10" s="70" t="s">
        <v>40</v>
      </c>
      <c r="D10" s="71" t="s">
        <v>100</v>
      </c>
      <c r="E10" s="76">
        <v>50000</v>
      </c>
      <c r="F10" s="76">
        <v>20000</v>
      </c>
      <c r="G10" s="51">
        <v>30000</v>
      </c>
      <c r="H10" s="51"/>
      <c r="I10" s="54" t="s">
        <v>94</v>
      </c>
    </row>
    <row r="11" spans="1:9" ht="45" x14ac:dyDescent="0.2">
      <c r="A11" s="380"/>
      <c r="B11" s="382"/>
      <c r="C11" s="70" t="s">
        <v>49</v>
      </c>
      <c r="D11" s="71" t="s">
        <v>101</v>
      </c>
      <c r="E11" s="76">
        <v>35000</v>
      </c>
      <c r="F11" s="76">
        <v>5000</v>
      </c>
      <c r="G11" s="51">
        <v>30000</v>
      </c>
      <c r="H11" s="51"/>
      <c r="I11" s="54" t="s">
        <v>94</v>
      </c>
    </row>
    <row r="12" spans="1:9" ht="13.5" thickBot="1" x14ac:dyDescent="0.25">
      <c r="A12" s="122"/>
      <c r="B12" s="123"/>
      <c r="C12" s="124"/>
      <c r="D12" s="125" t="s">
        <v>45</v>
      </c>
      <c r="E12" s="62">
        <f>SUM(E4:E11)</f>
        <v>695000</v>
      </c>
      <c r="F12" s="62">
        <f>SUM(F4:F11)</f>
        <v>180000</v>
      </c>
      <c r="G12" s="62">
        <f>SUM(G4:G11)</f>
        <v>515000</v>
      </c>
      <c r="H12" s="62">
        <f>SUM(H4:H11)</f>
        <v>0</v>
      </c>
      <c r="I12" s="62"/>
    </row>
    <row r="13" spans="1:9" ht="68.25" thickBot="1" x14ac:dyDescent="0.25">
      <c r="A13" s="193" t="s">
        <v>102</v>
      </c>
      <c r="B13" s="70" t="s">
        <v>107</v>
      </c>
      <c r="C13" s="128" t="s">
        <v>40</v>
      </c>
      <c r="D13" s="71" t="s">
        <v>108</v>
      </c>
      <c r="E13" s="72">
        <v>124183</v>
      </c>
      <c r="F13" s="72">
        <v>124183</v>
      </c>
      <c r="G13" s="129"/>
      <c r="H13" s="130"/>
      <c r="I13" s="131" t="s">
        <v>109</v>
      </c>
    </row>
    <row r="14" spans="1:9" ht="13.5" thickBot="1" x14ac:dyDescent="0.25">
      <c r="A14" s="126"/>
      <c r="B14" s="132"/>
      <c r="C14" s="58"/>
      <c r="D14" s="59" t="s">
        <v>110</v>
      </c>
      <c r="E14" s="61">
        <f>SUM(E13:E13)</f>
        <v>124183</v>
      </c>
      <c r="F14" s="61">
        <f>SUM(F13:F13)</f>
        <v>124183</v>
      </c>
      <c r="G14" s="61">
        <f>SUM(G13:G13)</f>
        <v>0</v>
      </c>
      <c r="H14" s="61">
        <f>SUM(H13:H13)</f>
        <v>0</v>
      </c>
      <c r="I14" s="61"/>
    </row>
    <row r="15" spans="1:9" ht="51.75" customHeight="1" x14ac:dyDescent="0.2">
      <c r="A15" s="363" t="s">
        <v>111</v>
      </c>
      <c r="B15" s="275" t="s">
        <v>112</v>
      </c>
      <c r="C15" s="70" t="s">
        <v>40</v>
      </c>
      <c r="D15" s="71" t="s">
        <v>113</v>
      </c>
      <c r="E15" s="55">
        <v>384380.14</v>
      </c>
      <c r="F15" s="72"/>
      <c r="G15" s="72">
        <v>384380.14</v>
      </c>
      <c r="H15" s="71"/>
      <c r="I15" s="134" t="s">
        <v>370</v>
      </c>
    </row>
    <row r="16" spans="1:9" ht="45" x14ac:dyDescent="0.2">
      <c r="A16" s="364"/>
      <c r="B16" s="276"/>
      <c r="C16" s="70" t="s">
        <v>49</v>
      </c>
      <c r="D16" s="71" t="s">
        <v>114</v>
      </c>
      <c r="E16" s="72">
        <v>221665.84</v>
      </c>
      <c r="F16" s="274">
        <v>221665.84</v>
      </c>
      <c r="G16" s="72">
        <f>E16-F16</f>
        <v>0</v>
      </c>
      <c r="H16" s="90"/>
      <c r="I16" s="134" t="s">
        <v>115</v>
      </c>
    </row>
    <row r="17" spans="1:9" ht="33.75" x14ac:dyDescent="0.2">
      <c r="A17" s="364"/>
      <c r="B17" s="276"/>
      <c r="C17" s="70" t="s">
        <v>51</v>
      </c>
      <c r="D17" s="136" t="s">
        <v>116</v>
      </c>
      <c r="E17" s="72">
        <v>350000</v>
      </c>
      <c r="F17" s="72"/>
      <c r="G17" s="72"/>
      <c r="H17" s="72">
        <v>350000</v>
      </c>
      <c r="I17" s="77"/>
    </row>
    <row r="18" spans="1:9" ht="22.5" x14ac:dyDescent="0.2">
      <c r="A18" s="364"/>
      <c r="B18" s="276"/>
      <c r="C18" s="70" t="s">
        <v>53</v>
      </c>
      <c r="D18" s="136" t="s">
        <v>117</v>
      </c>
      <c r="E18" s="72">
        <v>200000</v>
      </c>
      <c r="F18" s="72"/>
      <c r="G18" s="72">
        <f>E18</f>
        <v>200000</v>
      </c>
      <c r="H18" s="90"/>
      <c r="I18" s="77"/>
    </row>
    <row r="19" spans="1:9" ht="33.75" x14ac:dyDescent="0.2">
      <c r="A19" s="364"/>
      <c r="B19" s="276"/>
      <c r="C19" s="70" t="s">
        <v>55</v>
      </c>
      <c r="D19" s="71" t="s">
        <v>118</v>
      </c>
      <c r="E19" s="72">
        <v>78550</v>
      </c>
      <c r="F19" s="72"/>
      <c r="G19" s="72">
        <f>E19</f>
        <v>78550</v>
      </c>
      <c r="H19" s="90"/>
      <c r="I19" s="77"/>
    </row>
    <row r="20" spans="1:9" ht="22.5" x14ac:dyDescent="0.2">
      <c r="A20" s="364"/>
      <c r="B20" s="276"/>
      <c r="C20" s="70" t="s">
        <v>57</v>
      </c>
      <c r="D20" s="136" t="s">
        <v>119</v>
      </c>
      <c r="E20" s="72">
        <v>50000</v>
      </c>
      <c r="F20" s="72"/>
      <c r="G20" s="72">
        <f>E20</f>
        <v>50000</v>
      </c>
      <c r="H20" s="90"/>
      <c r="I20" s="77"/>
    </row>
    <row r="21" spans="1:9" ht="33.75" x14ac:dyDescent="0.2">
      <c r="A21" s="364"/>
      <c r="B21" s="276"/>
      <c r="C21" s="70" t="s">
        <v>59</v>
      </c>
      <c r="D21" s="136" t="s">
        <v>120</v>
      </c>
      <c r="E21" s="72">
        <v>250000</v>
      </c>
      <c r="F21" s="72"/>
      <c r="G21" s="72">
        <f>E21</f>
        <v>250000</v>
      </c>
      <c r="H21" s="72"/>
      <c r="I21" s="72"/>
    </row>
    <row r="22" spans="1:9" ht="22.5" x14ac:dyDescent="0.2">
      <c r="A22" s="364"/>
      <c r="B22" s="276"/>
      <c r="C22" s="70" t="s">
        <v>121</v>
      </c>
      <c r="D22" s="71" t="s">
        <v>122</v>
      </c>
      <c r="E22" s="72">
        <v>50000</v>
      </c>
      <c r="F22" s="72"/>
      <c r="G22" s="72">
        <f>E22</f>
        <v>50000</v>
      </c>
      <c r="H22" s="90"/>
      <c r="I22" s="68"/>
    </row>
    <row r="23" spans="1:9" ht="22.5" x14ac:dyDescent="0.2">
      <c r="A23" s="364"/>
      <c r="B23" s="276"/>
      <c r="C23" s="70" t="s">
        <v>123</v>
      </c>
      <c r="D23" s="71" t="s">
        <v>124</v>
      </c>
      <c r="E23" s="72">
        <v>20000</v>
      </c>
      <c r="F23" s="72">
        <v>20000</v>
      </c>
      <c r="G23" s="72"/>
      <c r="H23" s="90"/>
      <c r="I23" s="68"/>
    </row>
    <row r="24" spans="1:9" ht="33.75" x14ac:dyDescent="0.2">
      <c r="A24" s="364"/>
      <c r="B24" s="276"/>
      <c r="C24" s="70" t="s">
        <v>125</v>
      </c>
      <c r="D24" s="137" t="s">
        <v>126</v>
      </c>
      <c r="E24" s="72">
        <v>200000</v>
      </c>
      <c r="F24" s="72"/>
      <c r="G24" s="72">
        <f>E24</f>
        <v>200000</v>
      </c>
      <c r="H24" s="72"/>
      <c r="I24" s="72"/>
    </row>
    <row r="25" spans="1:9" ht="56.25" x14ac:dyDescent="0.2">
      <c r="A25" s="364"/>
      <c r="B25" s="276"/>
      <c r="C25" s="70" t="s">
        <v>127</v>
      </c>
      <c r="D25" s="136" t="s">
        <v>128</v>
      </c>
      <c r="E25" s="72">
        <v>50000</v>
      </c>
      <c r="F25" s="72">
        <v>50000</v>
      </c>
      <c r="G25" s="74"/>
      <c r="H25" s="72"/>
      <c r="I25" s="77"/>
    </row>
    <row r="26" spans="1:9" ht="29.25" x14ac:dyDescent="0.2">
      <c r="A26" s="364"/>
      <c r="B26" s="284" t="s">
        <v>136</v>
      </c>
      <c r="C26" s="70" t="s">
        <v>40</v>
      </c>
      <c r="D26" s="137" t="s">
        <v>137</v>
      </c>
      <c r="E26" s="72">
        <v>80000</v>
      </c>
      <c r="F26" s="72"/>
      <c r="G26" s="72">
        <f>E26</f>
        <v>80000</v>
      </c>
      <c r="H26" s="72"/>
      <c r="I26" s="72"/>
    </row>
    <row r="27" spans="1:9" ht="45.75" customHeight="1" x14ac:dyDescent="0.2">
      <c r="A27" s="364"/>
      <c r="B27" s="381" t="s">
        <v>138</v>
      </c>
      <c r="C27" s="70" t="s">
        <v>40</v>
      </c>
      <c r="D27" s="139" t="s">
        <v>139</v>
      </c>
      <c r="E27" s="72">
        <v>60000</v>
      </c>
      <c r="F27" s="72"/>
      <c r="G27" s="72">
        <v>60000</v>
      </c>
      <c r="H27" s="72"/>
      <c r="I27" s="72"/>
    </row>
    <row r="28" spans="1:9" ht="48.75" x14ac:dyDescent="0.2">
      <c r="A28" s="383"/>
      <c r="B28" s="382"/>
      <c r="C28" s="70" t="s">
        <v>49</v>
      </c>
      <c r="D28" s="71" t="s">
        <v>140</v>
      </c>
      <c r="E28" s="140">
        <v>117789</v>
      </c>
      <c r="F28" s="283">
        <f>E28-10785.03</f>
        <v>107003.97</v>
      </c>
      <c r="G28" s="141">
        <f>E28-F28</f>
        <v>10785.029999999999</v>
      </c>
      <c r="H28" s="90"/>
      <c r="I28" s="282" t="s">
        <v>372</v>
      </c>
    </row>
    <row r="29" spans="1:9" ht="13.5" thickBot="1" x14ac:dyDescent="0.25">
      <c r="A29" s="122"/>
      <c r="B29" s="142"/>
      <c r="C29" s="58"/>
      <c r="D29" s="59" t="s">
        <v>141</v>
      </c>
      <c r="E29" s="61">
        <f>SUM(E15:E28)</f>
        <v>2112384.98</v>
      </c>
      <c r="F29" s="61">
        <f>SUM(F15:F28)</f>
        <v>398669.80999999994</v>
      </c>
      <c r="G29" s="61">
        <f>SUM(G15:G28)</f>
        <v>1363715.1700000002</v>
      </c>
      <c r="H29" s="61">
        <f>SUM(H15:H28)</f>
        <v>350000</v>
      </c>
      <c r="I29" s="61"/>
    </row>
    <row r="30" spans="1:9" ht="33.75" x14ac:dyDescent="0.2">
      <c r="A30" s="143" t="s">
        <v>84</v>
      </c>
      <c r="B30" s="71" t="s">
        <v>142</v>
      </c>
      <c r="C30" s="144" t="s">
        <v>40</v>
      </c>
      <c r="D30" s="137" t="s">
        <v>143</v>
      </c>
      <c r="E30" s="72">
        <v>50000</v>
      </c>
      <c r="F30" s="72">
        <v>30000</v>
      </c>
      <c r="G30" s="72">
        <v>20000</v>
      </c>
      <c r="H30" s="72"/>
      <c r="I30" s="72"/>
    </row>
    <row r="31" spans="1:9" ht="13.5" thickBot="1" x14ac:dyDescent="0.25">
      <c r="A31" s="145"/>
      <c r="B31" s="146"/>
      <c r="C31" s="59"/>
      <c r="D31" s="59" t="s">
        <v>144</v>
      </c>
      <c r="E31" s="61">
        <f>SUM(E30:E30)</f>
        <v>50000</v>
      </c>
      <c r="F31" s="61">
        <f>SUM(F30:F30)</f>
        <v>30000</v>
      </c>
      <c r="G31" s="61">
        <f>SUM(G30:G30)</f>
        <v>20000</v>
      </c>
      <c r="H31" s="61">
        <f>SUM(H30:H30)</f>
        <v>0</v>
      </c>
      <c r="I31" s="147"/>
    </row>
    <row r="32" spans="1:9" ht="24" x14ac:dyDescent="0.2">
      <c r="A32" s="148" t="s">
        <v>19</v>
      </c>
      <c r="B32" s="49" t="s">
        <v>99</v>
      </c>
      <c r="C32" s="149" t="s">
        <v>40</v>
      </c>
      <c r="D32" s="137" t="s">
        <v>145</v>
      </c>
      <c r="E32" s="72">
        <v>140000</v>
      </c>
      <c r="F32" s="150">
        <v>50000</v>
      </c>
      <c r="G32" s="150">
        <v>90000</v>
      </c>
      <c r="H32" s="150"/>
      <c r="I32" s="54" t="s">
        <v>94</v>
      </c>
    </row>
    <row r="33" spans="1:9" ht="13.5" thickBot="1" x14ac:dyDescent="0.25">
      <c r="A33" s="151"/>
      <c r="B33" s="132"/>
      <c r="C33" s="59"/>
      <c r="D33" s="59" t="s">
        <v>146</v>
      </c>
      <c r="E33" s="61">
        <f>E32</f>
        <v>140000</v>
      </c>
      <c r="F33" s="61">
        <f>F32</f>
        <v>50000</v>
      </c>
      <c r="G33" s="61">
        <f>G32</f>
        <v>90000</v>
      </c>
      <c r="H33" s="61">
        <f>H32</f>
        <v>0</v>
      </c>
      <c r="I33" s="147"/>
    </row>
    <row r="34" spans="1:9" ht="22.5" x14ac:dyDescent="0.2">
      <c r="A34" s="371" t="s">
        <v>46</v>
      </c>
      <c r="B34" s="152" t="s">
        <v>99</v>
      </c>
      <c r="C34" s="98" t="s">
        <v>40</v>
      </c>
      <c r="D34" s="71" t="s">
        <v>147</v>
      </c>
      <c r="E34" s="72">
        <v>80000</v>
      </c>
      <c r="F34" s="72">
        <v>80000</v>
      </c>
      <c r="G34" s="154"/>
      <c r="H34" s="154"/>
      <c r="I34" s="54" t="s">
        <v>94</v>
      </c>
    </row>
    <row r="35" spans="1:9" ht="22.5" x14ac:dyDescent="0.2">
      <c r="A35" s="372"/>
      <c r="B35" s="381" t="s">
        <v>47</v>
      </c>
      <c r="C35" s="155" t="s">
        <v>40</v>
      </c>
      <c r="D35" s="71" t="s">
        <v>148</v>
      </c>
      <c r="E35" s="72">
        <v>90000</v>
      </c>
      <c r="F35" s="72"/>
      <c r="G35" s="72">
        <v>80000</v>
      </c>
      <c r="H35" s="72">
        <v>10000</v>
      </c>
      <c r="I35" s="54" t="s">
        <v>94</v>
      </c>
    </row>
    <row r="36" spans="1:9" ht="22.5" x14ac:dyDescent="0.2">
      <c r="A36" s="372"/>
      <c r="B36" s="384"/>
      <c r="C36" s="70" t="s">
        <v>49</v>
      </c>
      <c r="D36" s="71" t="s">
        <v>96</v>
      </c>
      <c r="E36" s="72">
        <v>25000</v>
      </c>
      <c r="F36" s="72"/>
      <c r="G36" s="65">
        <v>25000</v>
      </c>
      <c r="H36" s="65"/>
      <c r="I36" s="54" t="s">
        <v>78</v>
      </c>
    </row>
    <row r="37" spans="1:9" ht="22.5" x14ac:dyDescent="0.2">
      <c r="A37" s="372"/>
      <c r="B37" s="384"/>
      <c r="C37" s="70" t="s">
        <v>51</v>
      </c>
      <c r="D37" s="71" t="s">
        <v>149</v>
      </c>
      <c r="E37" s="72">
        <v>100000</v>
      </c>
      <c r="F37" s="72">
        <f>E37</f>
        <v>100000</v>
      </c>
      <c r="G37" s="72"/>
      <c r="H37" s="72"/>
      <c r="I37" s="54" t="s">
        <v>94</v>
      </c>
    </row>
    <row r="38" spans="1:9" ht="22.5" x14ac:dyDescent="0.2">
      <c r="A38" s="385"/>
      <c r="B38" s="382"/>
      <c r="C38" s="70" t="s">
        <v>53</v>
      </c>
      <c r="D38" s="71" t="s">
        <v>150</v>
      </c>
      <c r="E38" s="72">
        <v>100000</v>
      </c>
      <c r="F38" s="72">
        <v>100000</v>
      </c>
      <c r="G38" s="74"/>
      <c r="H38" s="72"/>
      <c r="I38" s="54" t="s">
        <v>94</v>
      </c>
    </row>
    <row r="39" spans="1:9" ht="23.25" thickBot="1" x14ac:dyDescent="0.25">
      <c r="A39" s="158"/>
      <c r="B39" s="159"/>
      <c r="C39" s="153"/>
      <c r="D39" s="153" t="s">
        <v>153</v>
      </c>
      <c r="E39" s="61">
        <f>SUM(E34:E38)</f>
        <v>395000</v>
      </c>
      <c r="F39" s="61">
        <f t="shared" ref="F39:H39" si="0">SUM(F34:F38)</f>
        <v>280000</v>
      </c>
      <c r="G39" s="61">
        <f t="shared" si="0"/>
        <v>105000</v>
      </c>
      <c r="H39" s="61">
        <f t="shared" si="0"/>
        <v>10000</v>
      </c>
      <c r="I39" s="147"/>
    </row>
    <row r="40" spans="1:9" ht="33.75" x14ac:dyDescent="0.2">
      <c r="A40" s="160" t="s">
        <v>154</v>
      </c>
      <c r="B40" s="49" t="s">
        <v>155</v>
      </c>
      <c r="C40" s="70" t="s">
        <v>40</v>
      </c>
      <c r="D40" s="71" t="s">
        <v>156</v>
      </c>
      <c r="E40" s="72">
        <v>155000</v>
      </c>
      <c r="F40" s="72"/>
      <c r="G40" s="72"/>
      <c r="H40" s="72">
        <v>155000</v>
      </c>
      <c r="I40" s="54" t="s">
        <v>157</v>
      </c>
    </row>
    <row r="41" spans="1:9" ht="23.25" thickBot="1" x14ac:dyDescent="0.25">
      <c r="A41" s="161"/>
      <c r="B41" s="132"/>
      <c r="C41" s="153"/>
      <c r="D41" s="153" t="s">
        <v>158</v>
      </c>
      <c r="E41" s="61">
        <f>E40</f>
        <v>155000</v>
      </c>
      <c r="F41" s="61">
        <f t="shared" ref="F41:H41" si="1">F40</f>
        <v>0</v>
      </c>
      <c r="G41" s="61">
        <f t="shared" si="1"/>
        <v>0</v>
      </c>
      <c r="H41" s="61">
        <f t="shared" si="1"/>
        <v>155000</v>
      </c>
      <c r="I41" s="147"/>
    </row>
    <row r="42" spans="1:9" ht="39" x14ac:dyDescent="0.2">
      <c r="A42" s="164" t="s">
        <v>74</v>
      </c>
      <c r="B42" s="165" t="s">
        <v>166</v>
      </c>
      <c r="C42" s="166" t="s">
        <v>40</v>
      </c>
      <c r="D42" s="71" t="s">
        <v>167</v>
      </c>
      <c r="E42" s="72">
        <v>223434.18</v>
      </c>
      <c r="F42" s="274">
        <f>238000-14565.82</f>
        <v>223434.18</v>
      </c>
      <c r="G42" s="72"/>
      <c r="H42" s="167"/>
      <c r="I42" s="135" t="s">
        <v>168</v>
      </c>
    </row>
    <row r="43" spans="1:9" ht="56.25" customHeight="1" x14ac:dyDescent="0.2">
      <c r="A43" s="164"/>
      <c r="B43" s="168" t="s">
        <v>75</v>
      </c>
      <c r="C43" s="70" t="s">
        <v>169</v>
      </c>
      <c r="D43" s="71" t="s">
        <v>170</v>
      </c>
      <c r="E43" s="137">
        <v>200000</v>
      </c>
      <c r="F43" s="137"/>
      <c r="G43" s="137">
        <v>200000</v>
      </c>
      <c r="H43" s="156"/>
      <c r="I43" s="68" t="s">
        <v>172</v>
      </c>
    </row>
    <row r="44" spans="1:9" ht="56.25" x14ac:dyDescent="0.2">
      <c r="A44" s="164"/>
      <c r="B44" s="168"/>
      <c r="C44" s="70" t="s">
        <v>49</v>
      </c>
      <c r="D44" s="71" t="s">
        <v>170</v>
      </c>
      <c r="E44" s="72">
        <v>71500</v>
      </c>
      <c r="F44" s="72">
        <f>E44</f>
        <v>71500</v>
      </c>
      <c r="G44" s="72"/>
      <c r="H44" s="72"/>
      <c r="I44" s="72" t="s">
        <v>373</v>
      </c>
    </row>
    <row r="45" spans="1:9" ht="56.25" x14ac:dyDescent="0.2">
      <c r="A45" s="164"/>
      <c r="B45" s="168"/>
      <c r="C45" s="70" t="s">
        <v>51</v>
      </c>
      <c r="D45" s="71" t="s">
        <v>171</v>
      </c>
      <c r="E45" s="72">
        <v>40292</v>
      </c>
      <c r="F45" s="72"/>
      <c r="G45" s="72">
        <v>40292</v>
      </c>
      <c r="H45" s="72"/>
      <c r="I45" s="169" t="s">
        <v>172</v>
      </c>
    </row>
    <row r="46" spans="1:9" ht="22.5" x14ac:dyDescent="0.2">
      <c r="A46" s="164"/>
      <c r="B46" s="168"/>
      <c r="C46" s="70" t="s">
        <v>53</v>
      </c>
      <c r="D46" s="71" t="s">
        <v>173</v>
      </c>
      <c r="E46" s="72">
        <v>100000</v>
      </c>
      <c r="F46" s="72"/>
      <c r="G46" s="72">
        <v>100000</v>
      </c>
      <c r="H46" s="72"/>
      <c r="I46" s="72"/>
    </row>
    <row r="47" spans="1:9" ht="33.75" x14ac:dyDescent="0.2">
      <c r="A47" s="164"/>
      <c r="B47" s="168"/>
      <c r="C47" s="70" t="s">
        <v>55</v>
      </c>
      <c r="D47" s="71" t="s">
        <v>174</v>
      </c>
      <c r="E47" s="51">
        <v>250000</v>
      </c>
      <c r="F47" s="51"/>
      <c r="G47" s="51">
        <v>250000</v>
      </c>
      <c r="H47" s="167"/>
      <c r="I47" s="170"/>
    </row>
    <row r="48" spans="1:9" ht="22.5" x14ac:dyDescent="0.2">
      <c r="A48" s="164"/>
      <c r="B48" s="168"/>
      <c r="C48" s="70" t="s">
        <v>57</v>
      </c>
      <c r="D48" s="71" t="s">
        <v>175</v>
      </c>
      <c r="E48" s="72">
        <v>270000</v>
      </c>
      <c r="F48" s="141"/>
      <c r="G48" s="72">
        <v>270000</v>
      </c>
      <c r="H48" s="90"/>
      <c r="I48" s="172"/>
    </row>
    <row r="49" spans="1:10" ht="22.5" x14ac:dyDescent="0.2">
      <c r="A49" s="164"/>
      <c r="B49" s="168"/>
      <c r="C49" s="70" t="s">
        <v>59</v>
      </c>
      <c r="D49" s="71" t="s">
        <v>176</v>
      </c>
      <c r="E49" s="72">
        <v>98208</v>
      </c>
      <c r="F49" s="72"/>
      <c r="G49" s="72">
        <v>98208</v>
      </c>
      <c r="H49" s="72"/>
      <c r="I49" s="72"/>
    </row>
    <row r="50" spans="1:10" ht="13.5" thickBot="1" x14ac:dyDescent="0.25">
      <c r="A50" s="174"/>
      <c r="B50" s="175"/>
      <c r="C50" s="176"/>
      <c r="D50" s="59" t="s">
        <v>79</v>
      </c>
      <c r="E50" s="61">
        <f>SUM(E42:E49)</f>
        <v>1253434.18</v>
      </c>
      <c r="F50" s="61">
        <f>SUM(F42:F49)</f>
        <v>294934.18</v>
      </c>
      <c r="G50" s="61">
        <f>SUM(G42:G49)</f>
        <v>958500</v>
      </c>
      <c r="H50" s="61">
        <f>SUM(H42:H49)</f>
        <v>0</v>
      </c>
      <c r="I50" s="61"/>
    </row>
    <row r="51" spans="1:10" x14ac:dyDescent="0.2">
      <c r="A51" s="177"/>
      <c r="B51" s="178"/>
      <c r="C51" s="178"/>
      <c r="E51" s="179"/>
      <c r="F51" s="180"/>
      <c r="G51" s="179"/>
      <c r="H51" s="179"/>
      <c r="I51" s="181"/>
    </row>
    <row r="52" spans="1:10" ht="13.5" thickBot="1" x14ac:dyDescent="0.25">
      <c r="A52" s="182"/>
      <c r="B52" s="183"/>
      <c r="C52" s="184"/>
      <c r="D52" s="116" t="s">
        <v>89</v>
      </c>
      <c r="E52" s="186">
        <f>E12+E29+E31+E33+E39+E50+E41+E14</f>
        <v>4925002.16</v>
      </c>
      <c r="F52" s="186">
        <f>F12+F29+F31+F33+F39+F50+F41+F14</f>
        <v>1357786.99</v>
      </c>
      <c r="G52" s="186">
        <f t="shared" ref="G52:H52" si="2">G12+G29+G31+G33+G39+G50+G41+G14</f>
        <v>3052215.17</v>
      </c>
      <c r="H52" s="186">
        <f t="shared" si="2"/>
        <v>515000</v>
      </c>
      <c r="I52" s="185"/>
    </row>
    <row r="53" spans="1:10" x14ac:dyDescent="0.2">
      <c r="B53" s="187"/>
      <c r="E53" s="188"/>
      <c r="F53" s="188"/>
      <c r="G53" s="188"/>
      <c r="H53" s="188"/>
      <c r="I53" s="189"/>
    </row>
    <row r="54" spans="1:10" x14ac:dyDescent="0.2">
      <c r="B54" s="187"/>
      <c r="E54" s="188"/>
      <c r="F54" s="188" t="s">
        <v>161</v>
      </c>
      <c r="G54" s="188"/>
      <c r="H54" s="188"/>
      <c r="I54" s="188"/>
    </row>
    <row r="55" spans="1:10" ht="18.75" x14ac:dyDescent="0.3">
      <c r="A55" s="289" t="s">
        <v>377</v>
      </c>
      <c r="B55" s="290"/>
      <c r="C55" s="290"/>
      <c r="D55" s="290"/>
      <c r="E55" s="290"/>
      <c r="F55" s="290"/>
      <c r="G55" s="290"/>
      <c r="H55" s="290"/>
      <c r="I55" s="290"/>
    </row>
    <row r="57" spans="1:10" ht="13.5" thickBot="1" x14ac:dyDescent="0.25"/>
    <row r="58" spans="1:10" ht="45" x14ac:dyDescent="0.2">
      <c r="A58" s="361" t="s">
        <v>102</v>
      </c>
      <c r="B58" s="70" t="s">
        <v>103</v>
      </c>
      <c r="C58" s="70" t="s">
        <v>40</v>
      </c>
      <c r="D58" s="71" t="s">
        <v>104</v>
      </c>
      <c r="E58" s="72"/>
      <c r="F58" s="72"/>
      <c r="G58" s="127"/>
      <c r="H58" s="90"/>
      <c r="I58" s="77"/>
    </row>
    <row r="59" spans="1:10" ht="23.25" thickBot="1" x14ac:dyDescent="0.25">
      <c r="A59" s="362"/>
      <c r="B59" s="70" t="s">
        <v>105</v>
      </c>
      <c r="C59" s="70" t="s">
        <v>40</v>
      </c>
      <c r="D59" s="71" t="s">
        <v>106</v>
      </c>
      <c r="E59" s="72"/>
      <c r="F59" s="72"/>
      <c r="G59" s="72"/>
      <c r="I59" s="77"/>
    </row>
    <row r="60" spans="1:10" ht="13.5" thickBot="1" x14ac:dyDescent="0.25"/>
    <row r="61" spans="1:10" ht="24" customHeight="1" x14ac:dyDescent="0.2">
      <c r="A61" s="371" t="s">
        <v>242</v>
      </c>
      <c r="B61" s="370" t="s">
        <v>374</v>
      </c>
      <c r="C61" s="70" t="s">
        <v>129</v>
      </c>
      <c r="D61" s="291" t="s">
        <v>130</v>
      </c>
      <c r="E61" s="274">
        <v>25471.56</v>
      </c>
      <c r="F61" s="72"/>
      <c r="G61" s="74"/>
      <c r="H61" s="72"/>
      <c r="I61" s="77"/>
    </row>
    <row r="62" spans="1:10" ht="22.5" x14ac:dyDescent="0.2">
      <c r="A62" s="372"/>
      <c r="B62" s="370"/>
      <c r="C62" s="70" t="s">
        <v>131</v>
      </c>
      <c r="D62" s="291" t="s">
        <v>132</v>
      </c>
      <c r="E62" s="274">
        <v>28864.26</v>
      </c>
      <c r="F62" s="72"/>
      <c r="G62" s="74"/>
      <c r="H62" s="72"/>
      <c r="I62" s="77"/>
    </row>
    <row r="63" spans="1:10" ht="33.75" x14ac:dyDescent="0.2">
      <c r="A63" s="372"/>
      <c r="B63" s="381" t="s">
        <v>133</v>
      </c>
      <c r="C63" s="70" t="s">
        <v>40</v>
      </c>
      <c r="D63" s="71" t="s">
        <v>134</v>
      </c>
      <c r="E63" s="72">
        <v>85000</v>
      </c>
      <c r="F63" s="72">
        <v>0</v>
      </c>
      <c r="G63" s="72"/>
      <c r="H63" s="72"/>
      <c r="I63" s="131" t="s">
        <v>135</v>
      </c>
    </row>
    <row r="64" spans="1:10" s="281" customFormat="1" ht="22.5" x14ac:dyDescent="0.2">
      <c r="A64" s="372"/>
      <c r="B64" s="382"/>
      <c r="C64" s="277" t="s">
        <v>49</v>
      </c>
      <c r="D64" s="278" t="s">
        <v>371</v>
      </c>
      <c r="E64" s="279">
        <v>30000</v>
      </c>
      <c r="F64" s="279"/>
      <c r="G64" s="279"/>
      <c r="H64" s="279"/>
      <c r="I64" s="280"/>
      <c r="J64" s="3"/>
    </row>
    <row r="66" spans="1:9" ht="22.5" x14ac:dyDescent="0.2">
      <c r="A66" s="374" t="s">
        <v>46</v>
      </c>
      <c r="B66" s="373" t="s">
        <v>375</v>
      </c>
      <c r="C66" s="70" t="s">
        <v>55</v>
      </c>
      <c r="D66" s="292" t="s">
        <v>151</v>
      </c>
      <c r="E66" s="274">
        <v>22714.33</v>
      </c>
      <c r="F66" s="72"/>
      <c r="G66" s="74"/>
      <c r="H66" s="72"/>
      <c r="I66" s="68"/>
    </row>
    <row r="67" spans="1:9" ht="22.5" x14ac:dyDescent="0.2">
      <c r="A67" s="374"/>
      <c r="B67" s="373"/>
      <c r="C67" s="70" t="s">
        <v>57</v>
      </c>
      <c r="D67" s="291" t="s">
        <v>152</v>
      </c>
      <c r="E67" s="274">
        <v>29198.18</v>
      </c>
      <c r="F67" s="72"/>
      <c r="G67" s="74"/>
      <c r="H67" s="72"/>
      <c r="I67" s="68"/>
    </row>
    <row r="69" spans="1:9" ht="33.75" x14ac:dyDescent="0.2">
      <c r="A69" s="369" t="s">
        <v>64</v>
      </c>
      <c r="B69" s="373" t="s">
        <v>159</v>
      </c>
      <c r="C69" s="70" t="s">
        <v>40</v>
      </c>
      <c r="D69" s="71" t="s">
        <v>160</v>
      </c>
      <c r="E69" s="72">
        <v>55000</v>
      </c>
      <c r="F69" s="76" t="s">
        <v>161</v>
      </c>
      <c r="G69" s="162"/>
      <c r="H69" s="72"/>
      <c r="I69" s="163" t="s">
        <v>162</v>
      </c>
    </row>
    <row r="70" spans="1:9" ht="22.5" x14ac:dyDescent="0.2">
      <c r="A70" s="369"/>
      <c r="B70" s="373"/>
      <c r="C70" s="70" t="s">
        <v>49</v>
      </c>
      <c r="D70" s="71" t="s">
        <v>163</v>
      </c>
      <c r="E70" s="72">
        <v>8000</v>
      </c>
      <c r="F70" s="76"/>
      <c r="G70" s="74"/>
      <c r="H70" s="72"/>
      <c r="I70" s="163"/>
    </row>
    <row r="71" spans="1:9" ht="15" customHeight="1" x14ac:dyDescent="0.2">
      <c r="A71" s="369"/>
      <c r="B71" s="373"/>
      <c r="C71" s="70" t="s">
        <v>51</v>
      </c>
      <c r="D71" s="71" t="s">
        <v>164</v>
      </c>
      <c r="E71" s="72">
        <v>200000</v>
      </c>
      <c r="F71" s="76"/>
      <c r="G71" s="72"/>
      <c r="H71" s="72"/>
      <c r="I71" s="163"/>
    </row>
    <row r="72" spans="1:9" ht="22.5" x14ac:dyDescent="0.2">
      <c r="A72" s="369"/>
      <c r="B72" s="373"/>
      <c r="C72" s="70" t="s">
        <v>53</v>
      </c>
      <c r="D72" s="71" t="s">
        <v>96</v>
      </c>
      <c r="E72" s="72">
        <v>15000</v>
      </c>
      <c r="F72" s="76"/>
      <c r="G72" s="74"/>
      <c r="H72" s="72"/>
      <c r="I72" s="163"/>
    </row>
    <row r="73" spans="1:9" ht="22.5" x14ac:dyDescent="0.2">
      <c r="A73" s="369"/>
      <c r="B73" s="373"/>
      <c r="C73" s="70" t="s">
        <v>55</v>
      </c>
      <c r="D73" s="71" t="s">
        <v>165</v>
      </c>
      <c r="E73" s="51">
        <v>35000</v>
      </c>
      <c r="F73" s="51"/>
      <c r="G73" s="76"/>
      <c r="H73" s="72"/>
      <c r="I73" s="163"/>
    </row>
    <row r="75" spans="1:9" x14ac:dyDescent="0.2">
      <c r="A75" s="369" t="s">
        <v>74</v>
      </c>
      <c r="B75" s="368" t="s">
        <v>159</v>
      </c>
      <c r="C75" s="70" t="s">
        <v>121</v>
      </c>
      <c r="D75" s="293" t="s">
        <v>177</v>
      </c>
      <c r="E75" s="274">
        <v>24781.86</v>
      </c>
      <c r="F75" s="274"/>
      <c r="G75" s="72"/>
      <c r="H75" s="72"/>
      <c r="I75" s="72"/>
    </row>
    <row r="76" spans="1:9" ht="22.5" x14ac:dyDescent="0.2">
      <c r="A76" s="369"/>
      <c r="B76" s="368"/>
      <c r="C76" s="70" t="s">
        <v>123</v>
      </c>
      <c r="D76" s="291" t="s">
        <v>132</v>
      </c>
      <c r="E76" s="274">
        <v>27461.43</v>
      </c>
      <c r="F76" s="274"/>
      <c r="G76" s="72"/>
      <c r="H76" s="72"/>
      <c r="I76" s="72"/>
    </row>
    <row r="77" spans="1:9" ht="56.25" x14ac:dyDescent="0.2">
      <c r="A77" s="369"/>
      <c r="B77" s="70" t="s">
        <v>178</v>
      </c>
      <c r="C77" s="70" t="s">
        <v>40</v>
      </c>
      <c r="D77" s="173" t="s">
        <v>179</v>
      </c>
      <c r="E77" s="72">
        <v>520000</v>
      </c>
      <c r="F77" s="72"/>
      <c r="G77" s="74"/>
      <c r="H77" s="90"/>
      <c r="I77" s="131" t="s">
        <v>180</v>
      </c>
    </row>
  </sheetData>
  <mergeCells count="17">
    <mergeCell ref="B4:B9"/>
    <mergeCell ref="A4:A11"/>
    <mergeCell ref="B10:B11"/>
    <mergeCell ref="B63:B64"/>
    <mergeCell ref="B27:B28"/>
    <mergeCell ref="A15:A28"/>
    <mergeCell ref="B35:B38"/>
    <mergeCell ref="A34:A38"/>
    <mergeCell ref="A58:A59"/>
    <mergeCell ref="B75:B76"/>
    <mergeCell ref="A75:A77"/>
    <mergeCell ref="B61:B62"/>
    <mergeCell ref="A61:A64"/>
    <mergeCell ref="B66:B67"/>
    <mergeCell ref="A66:A67"/>
    <mergeCell ref="B69:B73"/>
    <mergeCell ref="A69:A73"/>
  </mergeCells>
  <pageMargins left="0.7" right="0.7"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view="pageBreakPreview" topLeftCell="A82" zoomScale="60" zoomScaleNormal="100" workbookViewId="0">
      <selection activeCell="G120" sqref="G120:H120"/>
    </sheetView>
  </sheetViews>
  <sheetFormatPr defaultRowHeight="12.75" x14ac:dyDescent="0.2"/>
  <cols>
    <col min="1" max="1" width="11" style="3" customWidth="1"/>
    <col min="2" max="2" width="11.85546875" style="3" customWidth="1"/>
    <col min="3" max="3" width="4.28515625" style="3" customWidth="1"/>
    <col min="4" max="4" width="42.42578125" style="3" bestFit="1" customWidth="1"/>
    <col min="5" max="5" width="12.7109375" style="3" bestFit="1" customWidth="1"/>
    <col min="6" max="6" width="11.85546875" style="3" bestFit="1" customWidth="1"/>
    <col min="7" max="7" width="12.140625" style="3" bestFit="1" customWidth="1"/>
    <col min="8" max="8" width="11.85546875" style="3" bestFit="1" customWidth="1"/>
    <col min="9" max="9" width="33.28515625" style="3" customWidth="1"/>
    <col min="10" max="16384" width="9.140625" style="3"/>
  </cols>
  <sheetData>
    <row r="1" spans="1:9" ht="15.75" x14ac:dyDescent="0.2">
      <c r="A1" s="190" t="s">
        <v>181</v>
      </c>
      <c r="B1" s="190"/>
      <c r="C1" s="190"/>
      <c r="D1" s="190"/>
      <c r="E1" s="190"/>
      <c r="F1" s="190"/>
      <c r="G1" s="190"/>
      <c r="H1" s="190"/>
      <c r="I1" s="190"/>
    </row>
    <row r="2" spans="1:9" ht="15.75" x14ac:dyDescent="0.2">
      <c r="A2" s="191"/>
      <c r="B2" s="191"/>
      <c r="C2" s="191"/>
      <c r="D2" s="191"/>
      <c r="E2" s="191"/>
      <c r="F2" s="191"/>
      <c r="G2" s="191"/>
      <c r="H2" s="191"/>
      <c r="I2" s="191"/>
    </row>
    <row r="3" spans="1:9" ht="33.75" x14ac:dyDescent="0.2">
      <c r="A3" s="46" t="s">
        <v>32</v>
      </c>
      <c r="B3" s="46" t="s">
        <v>33</v>
      </c>
      <c r="C3" s="46" t="s">
        <v>34</v>
      </c>
      <c r="D3" s="46" t="s">
        <v>37</v>
      </c>
      <c r="E3" s="46" t="s">
        <v>35</v>
      </c>
      <c r="F3" s="46" t="s">
        <v>25</v>
      </c>
      <c r="G3" s="46" t="s">
        <v>4</v>
      </c>
      <c r="H3" s="46" t="s">
        <v>5</v>
      </c>
      <c r="I3" s="192" t="s">
        <v>36</v>
      </c>
    </row>
    <row r="4" spans="1:9" ht="45.75" customHeight="1" x14ac:dyDescent="0.2">
      <c r="A4" s="386" t="s">
        <v>38</v>
      </c>
      <c r="B4" s="381" t="s">
        <v>39</v>
      </c>
      <c r="C4" s="70" t="s">
        <v>40</v>
      </c>
      <c r="D4" s="71" t="s">
        <v>182</v>
      </c>
      <c r="E4" s="72">
        <v>70000</v>
      </c>
      <c r="F4" s="72"/>
      <c r="G4" s="72">
        <v>70000</v>
      </c>
      <c r="H4" s="168"/>
      <c r="I4" s="54"/>
    </row>
    <row r="5" spans="1:9" ht="33.75" x14ac:dyDescent="0.2">
      <c r="A5" s="387"/>
      <c r="B5" s="384"/>
      <c r="C5" s="70" t="s">
        <v>49</v>
      </c>
      <c r="D5" s="71" t="s">
        <v>183</v>
      </c>
      <c r="E5" s="72">
        <v>60000</v>
      </c>
      <c r="F5" s="72"/>
      <c r="G5" s="72">
        <v>40000</v>
      </c>
      <c r="H5" s="72">
        <v>20000</v>
      </c>
      <c r="I5" s="68"/>
    </row>
    <row r="6" spans="1:9" ht="45" x14ac:dyDescent="0.2">
      <c r="A6" s="387"/>
      <c r="B6" s="384"/>
      <c r="C6" s="70" t="s">
        <v>51</v>
      </c>
      <c r="D6" s="71" t="s">
        <v>184</v>
      </c>
      <c r="E6" s="72">
        <v>50000</v>
      </c>
      <c r="F6" s="72"/>
      <c r="G6" s="72">
        <v>50000</v>
      </c>
      <c r="H6" s="72"/>
      <c r="I6" s="54" t="s">
        <v>378</v>
      </c>
    </row>
    <row r="7" spans="1:9" ht="15" customHeight="1" x14ac:dyDescent="0.2">
      <c r="A7" s="387"/>
      <c r="B7" s="384"/>
      <c r="C7" s="70" t="s">
        <v>53</v>
      </c>
      <c r="D7" s="71" t="s">
        <v>185</v>
      </c>
      <c r="E7" s="72">
        <v>50000</v>
      </c>
      <c r="F7" s="72"/>
      <c r="G7" s="72">
        <v>50000</v>
      </c>
      <c r="H7" s="72"/>
      <c r="I7" s="54" t="s">
        <v>186</v>
      </c>
    </row>
    <row r="8" spans="1:9" ht="22.5" x14ac:dyDescent="0.2">
      <c r="A8" s="387"/>
      <c r="B8" s="384"/>
      <c r="C8" s="70" t="s">
        <v>55</v>
      </c>
      <c r="D8" s="71" t="s">
        <v>187</v>
      </c>
      <c r="E8" s="72">
        <v>20000</v>
      </c>
      <c r="F8" s="72"/>
      <c r="G8" s="72">
        <v>20000</v>
      </c>
      <c r="H8" s="72"/>
      <c r="I8" s="54" t="s">
        <v>186</v>
      </c>
    </row>
    <row r="9" spans="1:9" ht="22.5" x14ac:dyDescent="0.2">
      <c r="A9" s="387"/>
      <c r="B9" s="384"/>
      <c r="C9" s="70" t="s">
        <v>57</v>
      </c>
      <c r="D9" s="71" t="s">
        <v>188</v>
      </c>
      <c r="E9" s="72">
        <v>45000</v>
      </c>
      <c r="F9" s="194"/>
      <c r="G9" s="72">
        <v>45000</v>
      </c>
      <c r="H9" s="72"/>
      <c r="I9" s="68"/>
    </row>
    <row r="10" spans="1:9" ht="15" customHeight="1" x14ac:dyDescent="0.2">
      <c r="A10" s="387"/>
      <c r="B10" s="384"/>
      <c r="C10" s="70" t="s">
        <v>59</v>
      </c>
      <c r="D10" s="71" t="s">
        <v>189</v>
      </c>
      <c r="E10" s="72">
        <v>20000</v>
      </c>
      <c r="F10" s="72"/>
      <c r="G10" s="72">
        <v>20000</v>
      </c>
      <c r="H10" s="72"/>
      <c r="I10" s="68"/>
    </row>
    <row r="11" spans="1:9" ht="22.5" x14ac:dyDescent="0.2">
      <c r="A11" s="387"/>
      <c r="B11" s="384"/>
      <c r="C11" s="70" t="s">
        <v>121</v>
      </c>
      <c r="D11" s="71" t="s">
        <v>190</v>
      </c>
      <c r="E11" s="72">
        <v>200000</v>
      </c>
      <c r="F11" s="72"/>
      <c r="G11" s="72">
        <v>50000</v>
      </c>
      <c r="H11" s="72">
        <v>150000</v>
      </c>
      <c r="I11" s="54" t="s">
        <v>191</v>
      </c>
    </row>
    <row r="12" spans="1:9" ht="15" customHeight="1" x14ac:dyDescent="0.2">
      <c r="A12" s="387"/>
      <c r="B12" s="384"/>
      <c r="C12" s="70" t="s">
        <v>123</v>
      </c>
      <c r="D12" s="71" t="s">
        <v>192</v>
      </c>
      <c r="E12" s="72">
        <v>100000</v>
      </c>
      <c r="F12" s="72"/>
      <c r="G12" s="72">
        <v>100000</v>
      </c>
      <c r="H12" s="72"/>
      <c r="I12" s="195"/>
    </row>
    <row r="13" spans="1:9" ht="22.5" x14ac:dyDescent="0.2">
      <c r="A13" s="387"/>
      <c r="B13" s="384"/>
      <c r="C13" s="70" t="s">
        <v>125</v>
      </c>
      <c r="D13" s="71" t="s">
        <v>193</v>
      </c>
      <c r="E13" s="72">
        <v>10000</v>
      </c>
      <c r="F13" s="72"/>
      <c r="G13" s="72">
        <v>10000</v>
      </c>
      <c r="H13" s="72"/>
      <c r="I13" s="77"/>
    </row>
    <row r="14" spans="1:9" ht="15" customHeight="1" x14ac:dyDescent="0.2">
      <c r="A14" s="387"/>
      <c r="B14" s="384"/>
      <c r="C14" s="70" t="s">
        <v>127</v>
      </c>
      <c r="D14" s="71" t="s">
        <v>194</v>
      </c>
      <c r="E14" s="72">
        <v>5000</v>
      </c>
      <c r="F14" s="72"/>
      <c r="G14" s="72">
        <v>5000</v>
      </c>
      <c r="H14" s="72"/>
      <c r="I14" s="195"/>
    </row>
    <row r="15" spans="1:9" ht="33.75" x14ac:dyDescent="0.2">
      <c r="A15" s="387"/>
      <c r="B15" s="384"/>
      <c r="C15" s="70" t="s">
        <v>129</v>
      </c>
      <c r="D15" s="71" t="s">
        <v>195</v>
      </c>
      <c r="E15" s="72">
        <v>30000</v>
      </c>
      <c r="F15" s="72">
        <v>30000</v>
      </c>
      <c r="G15" s="72"/>
      <c r="H15" s="72"/>
      <c r="I15" s="54" t="s">
        <v>196</v>
      </c>
    </row>
    <row r="16" spans="1:9" ht="22.5" x14ac:dyDescent="0.2">
      <c r="A16" s="387"/>
      <c r="B16" s="382"/>
      <c r="C16" s="70" t="s">
        <v>131</v>
      </c>
      <c r="D16" s="71" t="s">
        <v>197</v>
      </c>
      <c r="E16" s="72">
        <v>20000</v>
      </c>
      <c r="F16" s="72"/>
      <c r="G16" s="72">
        <v>20000</v>
      </c>
      <c r="H16" s="72"/>
      <c r="I16" s="54" t="s">
        <v>198</v>
      </c>
    </row>
    <row r="17" spans="1:9" ht="34.5" customHeight="1" x14ac:dyDescent="0.2">
      <c r="A17" s="387"/>
      <c r="B17" s="381" t="s">
        <v>201</v>
      </c>
      <c r="C17" s="70" t="s">
        <v>40</v>
      </c>
      <c r="D17" s="71" t="s">
        <v>202</v>
      </c>
      <c r="E17" s="51">
        <v>450000</v>
      </c>
      <c r="F17" s="51">
        <v>100000</v>
      </c>
      <c r="G17" s="51">
        <v>200000</v>
      </c>
      <c r="H17" s="72">
        <v>150000</v>
      </c>
      <c r="I17" s="196" t="s">
        <v>78</v>
      </c>
    </row>
    <row r="18" spans="1:9" ht="33.75" x14ac:dyDescent="0.2">
      <c r="A18" s="387"/>
      <c r="B18" s="382"/>
      <c r="C18" s="70" t="s">
        <v>49</v>
      </c>
      <c r="D18" s="71" t="s">
        <v>203</v>
      </c>
      <c r="E18" s="51">
        <v>20000</v>
      </c>
      <c r="F18" s="51"/>
      <c r="G18" s="51">
        <v>20000</v>
      </c>
      <c r="H18" s="72"/>
      <c r="I18" s="196" t="s">
        <v>204</v>
      </c>
    </row>
    <row r="19" spans="1:9" ht="67.5" x14ac:dyDescent="0.2">
      <c r="A19" s="387"/>
      <c r="B19" s="381" t="s">
        <v>205</v>
      </c>
      <c r="C19" s="70" t="s">
        <v>40</v>
      </c>
      <c r="D19" s="71" t="s">
        <v>206</v>
      </c>
      <c r="E19" s="72">
        <v>42000</v>
      </c>
      <c r="F19" s="72"/>
      <c r="G19" s="72">
        <v>42000</v>
      </c>
      <c r="H19" s="194"/>
      <c r="I19" s="196" t="s">
        <v>207</v>
      </c>
    </row>
    <row r="20" spans="1:9" ht="33.75" x14ac:dyDescent="0.2">
      <c r="A20" s="387"/>
      <c r="B20" s="384"/>
      <c r="C20" s="70" t="s">
        <v>49</v>
      </c>
      <c r="D20" s="71" t="s">
        <v>208</v>
      </c>
      <c r="E20" s="72">
        <v>80000</v>
      </c>
      <c r="F20" s="72"/>
      <c r="G20" s="72">
        <v>60000</v>
      </c>
      <c r="H20" s="194">
        <v>20000</v>
      </c>
      <c r="I20" s="196" t="s">
        <v>209</v>
      </c>
    </row>
    <row r="21" spans="1:9" ht="56.25" x14ac:dyDescent="0.2">
      <c r="A21" s="387"/>
      <c r="B21" s="384"/>
      <c r="C21" s="70" t="s">
        <v>51</v>
      </c>
      <c r="D21" s="71" t="s">
        <v>210</v>
      </c>
      <c r="E21" s="72">
        <v>80000</v>
      </c>
      <c r="F21" s="72">
        <v>80000</v>
      </c>
      <c r="G21" s="71"/>
      <c r="H21" s="72"/>
      <c r="I21" s="54" t="s">
        <v>211</v>
      </c>
    </row>
    <row r="22" spans="1:9" ht="22.5" x14ac:dyDescent="0.2">
      <c r="A22" s="387"/>
      <c r="B22" s="384"/>
      <c r="C22" s="70" t="s">
        <v>53</v>
      </c>
      <c r="D22" s="71" t="s">
        <v>212</v>
      </c>
      <c r="E22" s="72">
        <v>35000</v>
      </c>
      <c r="F22" s="72"/>
      <c r="G22" s="72">
        <v>35000</v>
      </c>
      <c r="H22" s="72"/>
      <c r="I22" s="196" t="s">
        <v>213</v>
      </c>
    </row>
    <row r="23" spans="1:9" ht="45" x14ac:dyDescent="0.2">
      <c r="A23" s="387"/>
      <c r="B23" s="382"/>
      <c r="C23" s="70" t="s">
        <v>55</v>
      </c>
      <c r="D23" s="71" t="s">
        <v>214</v>
      </c>
      <c r="E23" s="72">
        <v>35000</v>
      </c>
      <c r="F23" s="72"/>
      <c r="G23" s="72">
        <v>35000</v>
      </c>
      <c r="H23" s="74"/>
      <c r="I23" s="54" t="s">
        <v>215</v>
      </c>
    </row>
    <row r="24" spans="1:9" ht="45.75" thickBot="1" x14ac:dyDescent="0.25">
      <c r="A24" s="388"/>
      <c r="B24" s="70" t="s">
        <v>216</v>
      </c>
      <c r="C24" s="70" t="s">
        <v>40</v>
      </c>
      <c r="D24" s="197" t="s">
        <v>217</v>
      </c>
      <c r="E24" s="194">
        <v>14000</v>
      </c>
      <c r="F24" s="194"/>
      <c r="G24" s="194">
        <v>14000</v>
      </c>
      <c r="H24" s="194"/>
      <c r="I24" s="72"/>
    </row>
    <row r="25" spans="1:9" ht="13.5" thickBot="1" x14ac:dyDescent="0.25">
      <c r="A25" s="193"/>
      <c r="B25" s="132"/>
      <c r="C25" s="58"/>
      <c r="D25" s="59" t="s">
        <v>45</v>
      </c>
      <c r="E25" s="82">
        <f>SUM(E4:E24)</f>
        <v>1436000</v>
      </c>
      <c r="F25" s="82">
        <f>SUM(F4:F24)</f>
        <v>210000</v>
      </c>
      <c r="G25" s="61">
        <f>SUM(G4:G24)</f>
        <v>886000</v>
      </c>
      <c r="H25" s="61">
        <f>SUM(H5:H24)</f>
        <v>340000</v>
      </c>
      <c r="I25" s="61"/>
    </row>
    <row r="26" spans="1:9" ht="56.25" customHeight="1" x14ac:dyDescent="0.2">
      <c r="A26" s="363" t="s">
        <v>102</v>
      </c>
      <c r="B26" s="389" t="s">
        <v>103</v>
      </c>
      <c r="C26" s="198" t="s">
        <v>40</v>
      </c>
      <c r="D26" s="71" t="s">
        <v>218</v>
      </c>
      <c r="E26" s="72">
        <v>250000</v>
      </c>
      <c r="F26" s="72"/>
      <c r="G26" s="199">
        <v>250000</v>
      </c>
      <c r="H26" s="98"/>
      <c r="I26" s="200" t="s">
        <v>219</v>
      </c>
    </row>
    <row r="27" spans="1:9" ht="22.5" x14ac:dyDescent="0.2">
      <c r="A27" s="364"/>
      <c r="B27" s="390"/>
      <c r="C27" s="198" t="s">
        <v>49</v>
      </c>
      <c r="D27" s="71" t="s">
        <v>220</v>
      </c>
      <c r="E27" s="72">
        <v>56000</v>
      </c>
      <c r="F27" s="72">
        <f>E27</f>
        <v>56000</v>
      </c>
      <c r="G27" s="201"/>
      <c r="H27" s="155"/>
      <c r="I27" s="202"/>
    </row>
    <row r="28" spans="1:9" ht="22.5" x14ac:dyDescent="0.2">
      <c r="A28" s="364"/>
      <c r="B28" s="390"/>
      <c r="C28" s="198" t="s">
        <v>51</v>
      </c>
      <c r="D28" s="71" t="s">
        <v>221</v>
      </c>
      <c r="E28" s="72">
        <v>150000</v>
      </c>
      <c r="F28" s="72"/>
      <c r="G28" s="199">
        <v>150000</v>
      </c>
      <c r="H28" s="155"/>
      <c r="I28" s="202"/>
    </row>
    <row r="29" spans="1:9" ht="33.75" x14ac:dyDescent="0.2">
      <c r="A29" s="364"/>
      <c r="B29" s="390"/>
      <c r="C29" s="70" t="s">
        <v>53</v>
      </c>
      <c r="D29" s="71" t="s">
        <v>222</v>
      </c>
      <c r="E29" s="72">
        <v>950000</v>
      </c>
      <c r="F29" s="66"/>
      <c r="G29" s="76">
        <v>950000</v>
      </c>
      <c r="H29" s="90"/>
      <c r="I29" s="77"/>
    </row>
    <row r="30" spans="1:9" ht="22.5" x14ac:dyDescent="0.2">
      <c r="A30" s="364"/>
      <c r="B30" s="390"/>
      <c r="C30" s="70" t="s">
        <v>55</v>
      </c>
      <c r="D30" s="71" t="s">
        <v>223</v>
      </c>
      <c r="E30" s="72">
        <v>250000</v>
      </c>
      <c r="G30" s="76">
        <f>E30</f>
        <v>250000</v>
      </c>
      <c r="H30" s="90"/>
      <c r="I30" s="203"/>
    </row>
    <row r="31" spans="1:9" ht="15" customHeight="1" x14ac:dyDescent="0.2">
      <c r="A31" s="364"/>
      <c r="B31" s="390"/>
      <c r="C31" s="70" t="s">
        <v>57</v>
      </c>
      <c r="D31" s="71" t="s">
        <v>224</v>
      </c>
      <c r="E31" s="72">
        <v>150000</v>
      </c>
      <c r="F31" s="72"/>
      <c r="G31" s="76">
        <v>150000</v>
      </c>
      <c r="H31" s="90"/>
      <c r="I31" s="205"/>
    </row>
    <row r="32" spans="1:9" ht="15" customHeight="1" x14ac:dyDescent="0.2">
      <c r="A32" s="364"/>
      <c r="B32" s="390"/>
      <c r="C32" s="70" t="s">
        <v>59</v>
      </c>
      <c r="D32" s="206" t="s">
        <v>225</v>
      </c>
      <c r="E32" s="140">
        <v>85000</v>
      </c>
      <c r="F32" s="140">
        <v>85000</v>
      </c>
      <c r="G32" s="207"/>
      <c r="H32" s="90"/>
      <c r="I32" s="205"/>
    </row>
    <row r="33" spans="1:9" ht="22.5" x14ac:dyDescent="0.2">
      <c r="A33" s="364"/>
      <c r="B33" s="390"/>
      <c r="C33" s="70" t="s">
        <v>121</v>
      </c>
      <c r="D33" s="71" t="s">
        <v>226</v>
      </c>
      <c r="E33" s="85">
        <v>60000</v>
      </c>
      <c r="F33" s="51"/>
      <c r="G33" s="85">
        <v>60000</v>
      </c>
      <c r="H33" s="71"/>
      <c r="I33" s="72"/>
    </row>
    <row r="34" spans="1:9" ht="22.5" x14ac:dyDescent="0.2">
      <c r="A34" s="364"/>
      <c r="B34" s="390"/>
      <c r="C34" s="70" t="s">
        <v>227</v>
      </c>
      <c r="D34" s="71" t="s">
        <v>228</v>
      </c>
      <c r="E34" s="85">
        <v>90000</v>
      </c>
      <c r="F34" s="85"/>
      <c r="G34" s="76">
        <v>90000</v>
      </c>
      <c r="H34" s="71"/>
      <c r="I34" s="72"/>
    </row>
    <row r="35" spans="1:9" ht="33.75" x14ac:dyDescent="0.2">
      <c r="A35" s="364"/>
      <c r="B35" s="390"/>
      <c r="C35" s="140" t="s">
        <v>125</v>
      </c>
      <c r="D35" s="208" t="s">
        <v>229</v>
      </c>
      <c r="E35" s="209">
        <v>25000</v>
      </c>
      <c r="G35" s="140">
        <v>25000</v>
      </c>
      <c r="H35" s="208"/>
    </row>
    <row r="36" spans="1:9" ht="22.5" x14ac:dyDescent="0.2">
      <c r="A36" s="364"/>
      <c r="B36" s="390"/>
      <c r="C36" s="140" t="s">
        <v>127</v>
      </c>
      <c r="D36" s="206" t="s">
        <v>230</v>
      </c>
      <c r="E36" s="140">
        <v>35000</v>
      </c>
      <c r="F36" s="140"/>
      <c r="G36" s="140">
        <v>35000</v>
      </c>
      <c r="H36" s="210"/>
    </row>
    <row r="37" spans="1:9" ht="22.5" x14ac:dyDescent="0.2">
      <c r="A37" s="364"/>
      <c r="B37" s="390"/>
      <c r="C37" s="70" t="s">
        <v>129</v>
      </c>
      <c r="D37" s="71" t="s">
        <v>231</v>
      </c>
      <c r="E37" s="72">
        <v>250000</v>
      </c>
      <c r="F37" s="72"/>
      <c r="G37" s="140">
        <v>250000</v>
      </c>
      <c r="H37" s="211"/>
      <c r="I37" s="77"/>
    </row>
    <row r="38" spans="1:9" ht="22.5" x14ac:dyDescent="0.2">
      <c r="A38" s="364"/>
      <c r="B38" s="390"/>
      <c r="C38" s="70" t="s">
        <v>131</v>
      </c>
      <c r="D38" s="71" t="s">
        <v>232</v>
      </c>
      <c r="E38" s="72">
        <v>150000</v>
      </c>
      <c r="F38" s="72"/>
      <c r="G38" s="140">
        <v>150000</v>
      </c>
      <c r="H38" s="204"/>
      <c r="I38" s="77"/>
    </row>
    <row r="39" spans="1:9" ht="22.5" x14ac:dyDescent="0.2">
      <c r="A39" s="364"/>
      <c r="B39" s="390"/>
      <c r="C39" s="70" t="s">
        <v>199</v>
      </c>
      <c r="D39" s="206" t="s">
        <v>233</v>
      </c>
      <c r="E39" s="140">
        <v>40000</v>
      </c>
      <c r="F39" s="140"/>
      <c r="G39" s="140">
        <v>40000</v>
      </c>
      <c r="H39" s="204"/>
      <c r="I39" s="77"/>
    </row>
    <row r="40" spans="1:9" ht="22.5" x14ac:dyDescent="0.2">
      <c r="A40" s="364"/>
      <c r="B40" s="390"/>
      <c r="C40" s="140" t="s">
        <v>234</v>
      </c>
      <c r="D40" s="206" t="s">
        <v>235</v>
      </c>
      <c r="E40" s="140">
        <v>30000</v>
      </c>
      <c r="G40" s="140">
        <v>30000</v>
      </c>
      <c r="H40" s="212"/>
    </row>
    <row r="41" spans="1:9" ht="22.5" x14ac:dyDescent="0.2">
      <c r="A41" s="364"/>
      <c r="B41" s="391"/>
      <c r="C41" s="140" t="s">
        <v>236</v>
      </c>
      <c r="D41" s="206" t="s">
        <v>237</v>
      </c>
      <c r="E41" s="140">
        <v>50000</v>
      </c>
      <c r="G41" s="140">
        <v>50000</v>
      </c>
      <c r="H41" s="212"/>
    </row>
    <row r="42" spans="1:9" ht="22.5" x14ac:dyDescent="0.2">
      <c r="A42" s="364"/>
      <c r="B42" s="70" t="s">
        <v>105</v>
      </c>
      <c r="C42" s="70" t="s">
        <v>40</v>
      </c>
      <c r="D42" s="206" t="s">
        <v>239</v>
      </c>
      <c r="E42" s="140">
        <v>100000</v>
      </c>
      <c r="F42" s="140"/>
      <c r="G42" s="140">
        <v>100000</v>
      </c>
      <c r="H42" s="204"/>
      <c r="I42" s="77"/>
    </row>
    <row r="43" spans="1:9" ht="22.5" x14ac:dyDescent="0.2">
      <c r="A43" s="383"/>
      <c r="B43" s="70" t="s">
        <v>240</v>
      </c>
      <c r="C43" s="70" t="s">
        <v>40</v>
      </c>
      <c r="D43" s="206" t="s">
        <v>241</v>
      </c>
      <c r="E43" s="140">
        <v>90000</v>
      </c>
      <c r="F43" s="140"/>
      <c r="G43" s="140">
        <v>90000</v>
      </c>
      <c r="H43" s="90"/>
      <c r="I43" s="77"/>
    </row>
    <row r="44" spans="1:9" ht="13.5" thickBot="1" x14ac:dyDescent="0.25">
      <c r="A44" s="215"/>
      <c r="B44" s="216"/>
      <c r="C44" s="58"/>
      <c r="D44" s="59" t="s">
        <v>110</v>
      </c>
      <c r="E44" s="82">
        <f>SUM(E26:E43)</f>
        <v>2811000</v>
      </c>
      <c r="F44" s="82">
        <f t="shared" ref="F44:H44" si="0">SUM(F26:F43)</f>
        <v>141000</v>
      </c>
      <c r="G44" s="82">
        <f t="shared" si="0"/>
        <v>2670000</v>
      </c>
      <c r="H44" s="82">
        <f t="shared" si="0"/>
        <v>0</v>
      </c>
      <c r="I44" s="61"/>
    </row>
    <row r="45" spans="1:9" ht="63" x14ac:dyDescent="0.2">
      <c r="A45" s="363" t="s">
        <v>242</v>
      </c>
      <c r="B45" s="70" t="s">
        <v>243</v>
      </c>
      <c r="C45" s="70" t="s">
        <v>379</v>
      </c>
      <c r="D45" s="71" t="s">
        <v>380</v>
      </c>
      <c r="E45" s="72">
        <v>250000</v>
      </c>
      <c r="F45" s="72">
        <v>250000</v>
      </c>
      <c r="G45" s="217"/>
      <c r="H45" s="217"/>
      <c r="I45" s="218" t="s">
        <v>244</v>
      </c>
    </row>
    <row r="46" spans="1:9" ht="22.5" x14ac:dyDescent="0.2">
      <c r="A46" s="364"/>
      <c r="B46" s="381" t="s">
        <v>112</v>
      </c>
      <c r="C46" s="70" t="s">
        <v>51</v>
      </c>
      <c r="D46" s="71" t="s">
        <v>245</v>
      </c>
      <c r="E46" s="72">
        <v>30000</v>
      </c>
      <c r="F46" s="219"/>
      <c r="G46" s="72">
        <f>E46</f>
        <v>30000</v>
      </c>
      <c r="H46" s="74"/>
      <c r="I46" s="68"/>
    </row>
    <row r="47" spans="1:9" ht="33.75" x14ac:dyDescent="0.2">
      <c r="A47" s="364"/>
      <c r="B47" s="384"/>
      <c r="C47" s="70" t="s">
        <v>53</v>
      </c>
      <c r="D47" s="71" t="s">
        <v>246</v>
      </c>
      <c r="E47" s="72">
        <v>80000</v>
      </c>
      <c r="F47" s="219">
        <f>E47</f>
        <v>80000</v>
      </c>
      <c r="G47" s="72"/>
      <c r="H47" s="74"/>
      <c r="I47" s="68"/>
    </row>
    <row r="48" spans="1:9" ht="22.5" x14ac:dyDescent="0.2">
      <c r="A48" s="364"/>
      <c r="B48" s="384"/>
      <c r="C48" s="70" t="s">
        <v>55</v>
      </c>
      <c r="D48" s="71" t="s">
        <v>247</v>
      </c>
      <c r="E48" s="72">
        <v>700000</v>
      </c>
      <c r="F48" s="219"/>
      <c r="G48" s="72">
        <v>350000</v>
      </c>
      <c r="H48" s="72">
        <v>350000</v>
      </c>
      <c r="I48" s="68"/>
    </row>
    <row r="49" spans="1:9" ht="22.5" x14ac:dyDescent="0.2">
      <c r="A49" s="364"/>
      <c r="B49" s="384"/>
      <c r="C49" s="70" t="s">
        <v>57</v>
      </c>
      <c r="D49" s="71" t="s">
        <v>248</v>
      </c>
      <c r="E49" s="72">
        <v>25000</v>
      </c>
      <c r="F49" s="219">
        <f>E49</f>
        <v>25000</v>
      </c>
      <c r="G49" s="72"/>
      <c r="H49" s="74"/>
      <c r="I49" s="68"/>
    </row>
    <row r="50" spans="1:9" ht="22.5" x14ac:dyDescent="0.2">
      <c r="A50" s="364"/>
      <c r="B50" s="384"/>
      <c r="C50" s="128" t="s">
        <v>59</v>
      </c>
      <c r="D50" s="220" t="s">
        <v>249</v>
      </c>
      <c r="E50" s="221">
        <v>375000</v>
      </c>
      <c r="F50" s="221"/>
      <c r="G50" s="221">
        <f>E50</f>
        <v>375000</v>
      </c>
      <c r="H50" s="221"/>
      <c r="I50" s="129"/>
    </row>
    <row r="51" spans="1:9" ht="33.75" x14ac:dyDescent="0.2">
      <c r="A51" s="364"/>
      <c r="B51" s="384"/>
      <c r="C51" s="128" t="s">
        <v>121</v>
      </c>
      <c r="D51" s="220" t="s">
        <v>250</v>
      </c>
      <c r="E51" s="220">
        <v>100000</v>
      </c>
      <c r="F51" s="220"/>
      <c r="G51" s="222">
        <v>100000</v>
      </c>
      <c r="H51" s="222"/>
      <c r="I51" s="129"/>
    </row>
    <row r="52" spans="1:9" ht="15" customHeight="1" x14ac:dyDescent="0.2">
      <c r="A52" s="364"/>
      <c r="B52" s="384"/>
      <c r="C52" s="70" t="s">
        <v>227</v>
      </c>
      <c r="D52" s="71" t="s">
        <v>78</v>
      </c>
      <c r="E52" s="72">
        <v>35000</v>
      </c>
      <c r="F52" s="72"/>
      <c r="G52" s="72">
        <v>35000</v>
      </c>
      <c r="H52" s="93"/>
      <c r="I52" s="68"/>
    </row>
    <row r="53" spans="1:9" ht="15" customHeight="1" x14ac:dyDescent="0.2">
      <c r="A53" s="364"/>
      <c r="B53" s="384"/>
      <c r="C53" s="70" t="s">
        <v>125</v>
      </c>
      <c r="D53" s="71" t="s">
        <v>251</v>
      </c>
      <c r="E53" s="72">
        <v>40000</v>
      </c>
      <c r="F53" s="219"/>
      <c r="G53" s="93">
        <f>E53</f>
        <v>40000</v>
      </c>
      <c r="H53" s="223"/>
      <c r="I53" s="68"/>
    </row>
    <row r="54" spans="1:9" ht="22.5" x14ac:dyDescent="0.2">
      <c r="A54" s="364"/>
      <c r="B54" s="384"/>
      <c r="C54" s="70" t="s">
        <v>127</v>
      </c>
      <c r="D54" s="71" t="s">
        <v>252</v>
      </c>
      <c r="E54" s="72">
        <v>200000</v>
      </c>
      <c r="F54" s="72"/>
      <c r="G54" s="72">
        <f>E54</f>
        <v>200000</v>
      </c>
      <c r="H54" s="224"/>
      <c r="I54" s="225"/>
    </row>
    <row r="55" spans="1:9" ht="33.75" x14ac:dyDescent="0.2">
      <c r="A55" s="364"/>
      <c r="B55" s="384"/>
      <c r="C55" s="70" t="s">
        <v>129</v>
      </c>
      <c r="D55" s="71" t="s">
        <v>253</v>
      </c>
      <c r="E55" s="72">
        <v>25000</v>
      </c>
      <c r="F55" s="72"/>
      <c r="G55" s="72">
        <f>E55</f>
        <v>25000</v>
      </c>
      <c r="H55" s="72"/>
      <c r="I55" s="68"/>
    </row>
    <row r="56" spans="1:9" ht="33.75" x14ac:dyDescent="0.2">
      <c r="A56" s="364"/>
      <c r="B56" s="384"/>
      <c r="C56" s="70" t="s">
        <v>131</v>
      </c>
      <c r="D56" s="71" t="s">
        <v>254</v>
      </c>
      <c r="E56" s="72">
        <v>500000</v>
      </c>
      <c r="F56" s="72"/>
      <c r="G56" s="72">
        <f>E56</f>
        <v>500000</v>
      </c>
      <c r="H56" s="93"/>
      <c r="I56" s="68"/>
    </row>
    <row r="57" spans="1:9" ht="33.75" x14ac:dyDescent="0.2">
      <c r="A57" s="364"/>
      <c r="B57" s="384"/>
      <c r="C57" s="70" t="s">
        <v>199</v>
      </c>
      <c r="D57" s="71" t="s">
        <v>255</v>
      </c>
      <c r="E57" s="72">
        <v>50000</v>
      </c>
      <c r="F57" s="72"/>
      <c r="G57" s="72">
        <v>50000</v>
      </c>
      <c r="H57" s="93"/>
      <c r="I57" s="68"/>
    </row>
    <row r="58" spans="1:9" ht="15" customHeight="1" x14ac:dyDescent="0.2">
      <c r="A58" s="383"/>
      <c r="B58" s="382"/>
      <c r="C58" s="70" t="s">
        <v>234</v>
      </c>
      <c r="D58" s="71" t="s">
        <v>256</v>
      </c>
      <c r="E58" s="72">
        <v>50000</v>
      </c>
      <c r="F58" s="274">
        <v>50000</v>
      </c>
      <c r="G58" s="74"/>
      <c r="H58" s="93"/>
      <c r="I58" s="68"/>
    </row>
    <row r="59" spans="1:9" ht="13.5" thickBot="1" x14ac:dyDescent="0.25">
      <c r="A59" s="126"/>
      <c r="B59" s="132"/>
      <c r="C59" s="132"/>
      <c r="D59" s="59" t="s">
        <v>141</v>
      </c>
      <c r="E59" s="82">
        <f>SUM(E45:E58)</f>
        <v>2460000</v>
      </c>
      <c r="F59" s="82">
        <f>SUM(F45:F58)</f>
        <v>405000</v>
      </c>
      <c r="G59" s="82">
        <f t="shared" ref="G59:H59" si="1">SUM(G45:G58)</f>
        <v>1705000</v>
      </c>
      <c r="H59" s="82">
        <f t="shared" si="1"/>
        <v>350000</v>
      </c>
      <c r="I59" s="61"/>
    </row>
    <row r="60" spans="1:9" ht="22.5" x14ac:dyDescent="0.2">
      <c r="A60" s="363" t="s">
        <v>46</v>
      </c>
      <c r="B60" s="393" t="s">
        <v>47</v>
      </c>
      <c r="C60" s="232" t="s">
        <v>40</v>
      </c>
      <c r="D60" s="71" t="s">
        <v>274</v>
      </c>
      <c r="E60" s="220">
        <v>25000</v>
      </c>
      <c r="F60" s="220">
        <v>25000</v>
      </c>
      <c r="G60" s="72"/>
      <c r="H60" s="72"/>
      <c r="I60" s="233"/>
    </row>
    <row r="61" spans="1:9" ht="22.5" x14ac:dyDescent="0.2">
      <c r="A61" s="364"/>
      <c r="B61" s="384"/>
      <c r="C61" s="70" t="s">
        <v>49</v>
      </c>
      <c r="D61" s="71" t="s">
        <v>275</v>
      </c>
      <c r="E61" s="234">
        <v>25000</v>
      </c>
      <c r="F61" s="234"/>
      <c r="G61" s="72">
        <v>25000</v>
      </c>
      <c r="H61" s="72"/>
      <c r="I61" s="54" t="s">
        <v>276</v>
      </c>
    </row>
    <row r="62" spans="1:9" ht="22.5" x14ac:dyDescent="0.2">
      <c r="A62" s="364"/>
      <c r="B62" s="384"/>
      <c r="C62" s="70" t="s">
        <v>51</v>
      </c>
      <c r="D62" s="71" t="s">
        <v>277</v>
      </c>
      <c r="E62" s="72">
        <v>6000</v>
      </c>
      <c r="F62" s="72"/>
      <c r="G62" s="72">
        <v>6000</v>
      </c>
      <c r="H62" s="72"/>
      <c r="I62" s="68"/>
    </row>
    <row r="63" spans="1:9" ht="15.75" customHeight="1" x14ac:dyDescent="0.2">
      <c r="A63" s="364"/>
      <c r="B63" s="384"/>
      <c r="C63" s="70" t="s">
        <v>53</v>
      </c>
      <c r="D63" s="71" t="s">
        <v>197</v>
      </c>
      <c r="E63" s="72">
        <v>40000</v>
      </c>
      <c r="F63" s="72"/>
      <c r="G63" s="72">
        <v>40000</v>
      </c>
      <c r="H63" s="72"/>
      <c r="I63" s="68"/>
    </row>
    <row r="64" spans="1:9" ht="22.5" x14ac:dyDescent="0.2">
      <c r="A64" s="364"/>
      <c r="B64" s="384"/>
      <c r="C64" s="70" t="s">
        <v>55</v>
      </c>
      <c r="D64" s="71" t="s">
        <v>278</v>
      </c>
      <c r="E64" s="72">
        <v>30000</v>
      </c>
      <c r="F64" s="72"/>
      <c r="G64" s="72">
        <v>30000</v>
      </c>
      <c r="H64" s="72"/>
      <c r="I64" s="68"/>
    </row>
    <row r="65" spans="1:9" ht="22.5" x14ac:dyDescent="0.2">
      <c r="A65" s="364"/>
      <c r="B65" s="384"/>
      <c r="C65" s="70" t="s">
        <v>57</v>
      </c>
      <c r="D65" s="71" t="s">
        <v>279</v>
      </c>
      <c r="E65" s="72">
        <v>20000</v>
      </c>
      <c r="F65" s="72">
        <v>20000</v>
      </c>
      <c r="G65" s="72"/>
      <c r="H65" s="72"/>
      <c r="I65" s="54" t="s">
        <v>280</v>
      </c>
    </row>
    <row r="66" spans="1:9" ht="22.5" x14ac:dyDescent="0.2">
      <c r="A66" s="364"/>
      <c r="B66" s="384"/>
      <c r="C66" s="70" t="s">
        <v>59</v>
      </c>
      <c r="D66" s="71" t="s">
        <v>190</v>
      </c>
      <c r="E66" s="72">
        <v>150000</v>
      </c>
      <c r="F66" s="72"/>
      <c r="G66" s="72">
        <v>100000</v>
      </c>
      <c r="H66" s="72">
        <v>50000</v>
      </c>
      <c r="I66" s="54" t="s">
        <v>281</v>
      </c>
    </row>
    <row r="67" spans="1:9" ht="22.5" x14ac:dyDescent="0.2">
      <c r="A67" s="364"/>
      <c r="B67" s="384"/>
      <c r="C67" s="70" t="s">
        <v>121</v>
      </c>
      <c r="D67" s="71" t="s">
        <v>282</v>
      </c>
      <c r="E67" s="72">
        <v>250000</v>
      </c>
      <c r="F67" s="72"/>
      <c r="G67" s="72">
        <v>150000</v>
      </c>
      <c r="H67" s="72">
        <v>100000</v>
      </c>
      <c r="I67" s="68"/>
    </row>
    <row r="68" spans="1:9" ht="22.5" x14ac:dyDescent="0.2">
      <c r="A68" s="364"/>
      <c r="B68" s="384"/>
      <c r="C68" s="70" t="s">
        <v>227</v>
      </c>
      <c r="D68" s="71" t="s">
        <v>283</v>
      </c>
      <c r="E68" s="72">
        <v>5000</v>
      </c>
      <c r="F68" s="72">
        <v>5000</v>
      </c>
      <c r="G68" s="72"/>
      <c r="H68" s="72"/>
      <c r="I68" s="68"/>
    </row>
    <row r="69" spans="1:9" ht="22.5" x14ac:dyDescent="0.2">
      <c r="A69" s="364"/>
      <c r="B69" s="384"/>
      <c r="C69" s="70" t="s">
        <v>125</v>
      </c>
      <c r="D69" s="71" t="s">
        <v>284</v>
      </c>
      <c r="E69" s="72">
        <v>25000</v>
      </c>
      <c r="F69" s="72"/>
      <c r="G69" s="72">
        <v>25000</v>
      </c>
      <c r="H69" s="72"/>
      <c r="I69" s="68"/>
    </row>
    <row r="70" spans="1:9" ht="22.5" x14ac:dyDescent="0.2">
      <c r="A70" s="364"/>
      <c r="B70" s="384"/>
      <c r="C70" s="70" t="s">
        <v>127</v>
      </c>
      <c r="D70" s="71" t="s">
        <v>285</v>
      </c>
      <c r="E70" s="72">
        <v>50000</v>
      </c>
      <c r="F70" s="72"/>
      <c r="G70" s="72">
        <v>50000</v>
      </c>
      <c r="H70" s="72"/>
      <c r="I70" s="68"/>
    </row>
    <row r="71" spans="1:9" ht="22.5" x14ac:dyDescent="0.2">
      <c r="A71" s="364"/>
      <c r="B71" s="384"/>
      <c r="C71" s="49" t="s">
        <v>129</v>
      </c>
      <c r="D71" s="71" t="s">
        <v>286</v>
      </c>
      <c r="E71" s="72">
        <v>60000</v>
      </c>
      <c r="F71" s="72"/>
      <c r="G71" s="72">
        <v>60000</v>
      </c>
      <c r="H71" s="235"/>
      <c r="I71" s="68"/>
    </row>
    <row r="72" spans="1:9" ht="22.5" x14ac:dyDescent="0.2">
      <c r="A72" s="364"/>
      <c r="B72" s="384"/>
      <c r="C72" s="70" t="s">
        <v>131</v>
      </c>
      <c r="D72" s="71" t="s">
        <v>287</v>
      </c>
      <c r="E72" s="72">
        <v>40000</v>
      </c>
      <c r="F72" s="72"/>
      <c r="G72" s="72">
        <v>40000</v>
      </c>
      <c r="H72" s="235"/>
      <c r="I72" s="68"/>
    </row>
    <row r="73" spans="1:9" ht="45" x14ac:dyDescent="0.2">
      <c r="A73" s="364"/>
      <c r="B73" s="384"/>
      <c r="C73" s="70" t="s">
        <v>199</v>
      </c>
      <c r="D73" s="71" t="s">
        <v>288</v>
      </c>
      <c r="E73" s="72">
        <v>100000</v>
      </c>
      <c r="F73" s="72"/>
      <c r="G73" s="72">
        <v>100000</v>
      </c>
      <c r="H73" s="235"/>
      <c r="I73" s="68"/>
    </row>
    <row r="74" spans="1:9" ht="33.75" x14ac:dyDescent="0.2">
      <c r="A74" s="364"/>
      <c r="B74" s="384"/>
      <c r="C74" s="70" t="s">
        <v>234</v>
      </c>
      <c r="D74" s="71" t="s">
        <v>289</v>
      </c>
      <c r="E74" s="72">
        <v>150000</v>
      </c>
      <c r="F74" s="72"/>
      <c r="G74" s="72">
        <v>150000</v>
      </c>
      <c r="H74" s="72"/>
      <c r="I74" s="68"/>
    </row>
    <row r="75" spans="1:9" ht="33.75" x14ac:dyDescent="0.2">
      <c r="A75" s="364"/>
      <c r="B75" s="384"/>
      <c r="C75" s="70" t="s">
        <v>236</v>
      </c>
      <c r="D75" s="71" t="s">
        <v>290</v>
      </c>
      <c r="E75" s="72">
        <v>20000</v>
      </c>
      <c r="F75" s="72"/>
      <c r="G75" s="72">
        <v>20000</v>
      </c>
      <c r="H75" s="72"/>
      <c r="I75" s="68"/>
    </row>
    <row r="76" spans="1:9" ht="15.75" customHeight="1" x14ac:dyDescent="0.2">
      <c r="A76" s="364"/>
      <c r="B76" s="382"/>
      <c r="C76" s="70" t="s">
        <v>238</v>
      </c>
      <c r="D76" s="71" t="s">
        <v>256</v>
      </c>
      <c r="E76" s="72">
        <v>50000</v>
      </c>
      <c r="F76" s="274">
        <v>50000</v>
      </c>
      <c r="G76" s="72"/>
      <c r="H76" s="72"/>
      <c r="I76" s="68"/>
    </row>
    <row r="77" spans="1:9" ht="33.75" x14ac:dyDescent="0.2">
      <c r="A77" s="364"/>
      <c r="B77" s="70" t="s">
        <v>293</v>
      </c>
      <c r="C77" s="70" t="s">
        <v>40</v>
      </c>
      <c r="D77" s="71" t="s">
        <v>294</v>
      </c>
      <c r="E77" s="72">
        <v>20000</v>
      </c>
      <c r="F77" s="72">
        <v>20000</v>
      </c>
      <c r="G77" s="72"/>
      <c r="H77" s="72"/>
      <c r="I77" s="68"/>
    </row>
    <row r="78" spans="1:9" ht="45" x14ac:dyDescent="0.2">
      <c r="A78" s="364"/>
      <c r="B78" s="70" t="s">
        <v>295</v>
      </c>
      <c r="C78" s="70" t="s">
        <v>40</v>
      </c>
      <c r="D78" s="71" t="s">
        <v>296</v>
      </c>
      <c r="E78" s="72">
        <v>20000</v>
      </c>
      <c r="F78" s="72"/>
      <c r="G78" s="72">
        <v>20000</v>
      </c>
      <c r="H78" s="72"/>
      <c r="I78" s="54" t="s">
        <v>297</v>
      </c>
    </row>
    <row r="79" spans="1:9" ht="45" x14ac:dyDescent="0.2">
      <c r="A79" s="364"/>
      <c r="B79" s="70" t="s">
        <v>298</v>
      </c>
      <c r="C79" s="70" t="s">
        <v>40</v>
      </c>
      <c r="D79" s="71" t="s">
        <v>299</v>
      </c>
      <c r="E79" s="72">
        <v>45000</v>
      </c>
      <c r="F79" s="72"/>
      <c r="G79" s="72">
        <v>45000</v>
      </c>
      <c r="H79" s="72"/>
      <c r="I79" s="68"/>
    </row>
    <row r="80" spans="1:9" ht="13.5" thickBot="1" x14ac:dyDescent="0.25">
      <c r="A80" s="236"/>
      <c r="B80" s="132"/>
      <c r="C80" s="132"/>
      <c r="D80" s="59" t="s">
        <v>63</v>
      </c>
      <c r="E80" s="82">
        <f>SUM(E60:E79)</f>
        <v>1131000</v>
      </c>
      <c r="F80" s="82">
        <f t="shared" ref="F80:H80" si="2">SUM(F60:F79)</f>
        <v>120000</v>
      </c>
      <c r="G80" s="82">
        <f t="shared" si="2"/>
        <v>861000</v>
      </c>
      <c r="H80" s="82">
        <f t="shared" si="2"/>
        <v>150000</v>
      </c>
      <c r="I80" s="61"/>
    </row>
    <row r="81" spans="1:9" ht="67.5" x14ac:dyDescent="0.2">
      <c r="A81" s="363" t="s">
        <v>64</v>
      </c>
      <c r="B81" s="393" t="s">
        <v>300</v>
      </c>
      <c r="C81" s="232" t="s">
        <v>40</v>
      </c>
      <c r="D81" s="71" t="s">
        <v>301</v>
      </c>
      <c r="E81" s="51">
        <v>457095</v>
      </c>
      <c r="F81" s="51">
        <v>251809.39</v>
      </c>
      <c r="G81" s="51">
        <f>E81-F81</f>
        <v>205285.61</v>
      </c>
      <c r="H81" s="51"/>
      <c r="I81" s="54" t="s">
        <v>302</v>
      </c>
    </row>
    <row r="82" spans="1:9" ht="15.75" customHeight="1" x14ac:dyDescent="0.2">
      <c r="A82" s="364"/>
      <c r="B82" s="384"/>
      <c r="C82" s="70" t="s">
        <v>49</v>
      </c>
      <c r="D82" s="71" t="s">
        <v>303</v>
      </c>
      <c r="E82" s="72">
        <v>11000</v>
      </c>
      <c r="F82" s="72">
        <f>E82</f>
        <v>11000</v>
      </c>
      <c r="G82" s="51"/>
      <c r="H82" s="51"/>
      <c r="I82" s="54" t="s">
        <v>304</v>
      </c>
    </row>
    <row r="83" spans="1:9" ht="22.5" x14ac:dyDescent="0.2">
      <c r="A83" s="364"/>
      <c r="B83" s="384"/>
      <c r="C83" s="70" t="s">
        <v>51</v>
      </c>
      <c r="D83" s="71" t="s">
        <v>305</v>
      </c>
      <c r="E83" s="51">
        <v>30000</v>
      </c>
      <c r="F83" s="51"/>
      <c r="G83" s="51">
        <v>30000</v>
      </c>
      <c r="H83" s="51"/>
      <c r="I83" s="54" t="s">
        <v>281</v>
      </c>
    </row>
    <row r="84" spans="1:9" ht="15.75" customHeight="1" x14ac:dyDescent="0.2">
      <c r="A84" s="364"/>
      <c r="B84" s="384"/>
      <c r="C84" s="70" t="s">
        <v>53</v>
      </c>
      <c r="D84" s="71" t="s">
        <v>306</v>
      </c>
      <c r="E84" s="72">
        <v>10000</v>
      </c>
      <c r="F84" s="72"/>
      <c r="G84" s="51">
        <v>10000</v>
      </c>
      <c r="H84" s="51"/>
      <c r="I84" s="72"/>
    </row>
    <row r="85" spans="1:9" ht="33.75" x14ac:dyDescent="0.2">
      <c r="A85" s="364"/>
      <c r="B85" s="382"/>
      <c r="C85" s="70" t="s">
        <v>55</v>
      </c>
      <c r="D85" s="71" t="s">
        <v>307</v>
      </c>
      <c r="E85" s="72">
        <v>140000</v>
      </c>
      <c r="F85" s="72"/>
      <c r="G85" s="51">
        <v>70000</v>
      </c>
      <c r="H85" s="51">
        <v>70000</v>
      </c>
      <c r="I85" s="131"/>
    </row>
    <row r="86" spans="1:9" ht="45" x14ac:dyDescent="0.2">
      <c r="A86" s="364"/>
      <c r="B86" s="381" t="s">
        <v>308</v>
      </c>
      <c r="C86" s="70" t="s">
        <v>40</v>
      </c>
      <c r="D86" s="220" t="s">
        <v>309</v>
      </c>
      <c r="E86" s="220">
        <v>50000</v>
      </c>
      <c r="F86" s="220"/>
      <c r="G86" s="51">
        <v>50000</v>
      </c>
      <c r="H86" s="51"/>
      <c r="I86" s="238"/>
    </row>
    <row r="87" spans="1:9" ht="22.5" x14ac:dyDescent="0.2">
      <c r="A87" s="364"/>
      <c r="B87" s="382"/>
      <c r="C87" s="70" t="s">
        <v>49</v>
      </c>
      <c r="D87" s="137" t="s">
        <v>310</v>
      </c>
      <c r="E87" s="234">
        <v>25000</v>
      </c>
      <c r="F87" s="234"/>
      <c r="G87" s="51">
        <v>25000</v>
      </c>
      <c r="H87" s="51"/>
      <c r="I87" s="54" t="s">
        <v>311</v>
      </c>
    </row>
    <row r="88" spans="1:9" ht="22.5" x14ac:dyDescent="0.2">
      <c r="A88" s="364"/>
      <c r="B88" s="381" t="s">
        <v>312</v>
      </c>
      <c r="C88" s="70" t="s">
        <v>40</v>
      </c>
      <c r="D88" s="239" t="s">
        <v>313</v>
      </c>
      <c r="E88" s="239">
        <v>6000</v>
      </c>
      <c r="F88" s="239"/>
      <c r="G88" s="51">
        <v>6000</v>
      </c>
      <c r="H88" s="51"/>
      <c r="I88" s="238"/>
    </row>
    <row r="89" spans="1:9" ht="15" customHeight="1" x14ac:dyDescent="0.2">
      <c r="A89" s="364"/>
      <c r="B89" s="382"/>
      <c r="C89" s="128" t="s">
        <v>49</v>
      </c>
      <c r="D89" s="71" t="s">
        <v>190</v>
      </c>
      <c r="E89" s="51">
        <v>20000</v>
      </c>
      <c r="F89" s="51"/>
      <c r="G89" s="51">
        <v>20000</v>
      </c>
      <c r="H89" s="51"/>
      <c r="I89" s="131"/>
    </row>
    <row r="90" spans="1:9" ht="23.25" thickBot="1" x14ac:dyDescent="0.25">
      <c r="A90" s="362"/>
      <c r="B90" s="70" t="s">
        <v>314</v>
      </c>
      <c r="C90" s="70" t="s">
        <v>40</v>
      </c>
      <c r="D90" s="71" t="s">
        <v>315</v>
      </c>
      <c r="E90" s="72">
        <v>100000</v>
      </c>
      <c r="F90" s="72"/>
      <c r="G90" s="51"/>
      <c r="H90" s="51">
        <v>100000</v>
      </c>
      <c r="I90" s="54" t="s">
        <v>316</v>
      </c>
    </row>
    <row r="91" spans="1:9" ht="13.5" thickBot="1" x14ac:dyDescent="0.25">
      <c r="A91" s="237"/>
      <c r="B91" s="132"/>
      <c r="C91" s="240" t="s">
        <v>317</v>
      </c>
      <c r="D91" s="240"/>
      <c r="E91" s="82">
        <f>SUM(E81:E90)</f>
        <v>849095</v>
      </c>
      <c r="F91" s="82">
        <f>SUM(F81:F90)</f>
        <v>262809.39</v>
      </c>
      <c r="G91" s="82">
        <f t="shared" ref="G91:H91" si="3">SUM(G81:G90)</f>
        <v>416285.61</v>
      </c>
      <c r="H91" s="82">
        <f t="shared" si="3"/>
        <v>170000</v>
      </c>
      <c r="I91" s="61"/>
    </row>
    <row r="92" spans="1:9" ht="33.75" x14ac:dyDescent="0.2">
      <c r="A92" s="363" t="s">
        <v>74</v>
      </c>
      <c r="B92" s="152" t="s">
        <v>318</v>
      </c>
      <c r="C92" s="70" t="s">
        <v>40</v>
      </c>
      <c r="D92" s="241" t="s">
        <v>319</v>
      </c>
      <c r="E92" s="104">
        <v>180000</v>
      </c>
      <c r="F92" s="104"/>
      <c r="G92" s="72">
        <v>180000</v>
      </c>
      <c r="H92" s="90"/>
      <c r="I92" s="131" t="s">
        <v>320</v>
      </c>
    </row>
    <row r="93" spans="1:9" ht="22.5" x14ac:dyDescent="0.2">
      <c r="A93" s="364"/>
      <c r="B93" s="394" t="s">
        <v>323</v>
      </c>
      <c r="C93" s="70" t="s">
        <v>49</v>
      </c>
      <c r="D93" s="244" t="s">
        <v>322</v>
      </c>
      <c r="E93" s="72">
        <v>95000</v>
      </c>
      <c r="F93" s="72"/>
      <c r="G93" s="72">
        <v>95000</v>
      </c>
      <c r="H93" s="90"/>
      <c r="I93" s="131"/>
    </row>
    <row r="94" spans="1:9" ht="15" customHeight="1" x14ac:dyDescent="0.2">
      <c r="A94" s="364"/>
      <c r="B94" s="395"/>
      <c r="C94" s="70" t="s">
        <v>51</v>
      </c>
      <c r="D94" s="246" t="s">
        <v>324</v>
      </c>
      <c r="E94" s="140">
        <v>15000</v>
      </c>
      <c r="F94" s="72">
        <v>15000</v>
      </c>
      <c r="G94" s="247"/>
      <c r="H94" s="69"/>
      <c r="I94" s="131"/>
    </row>
    <row r="95" spans="1:9" ht="15" customHeight="1" x14ac:dyDescent="0.2">
      <c r="A95" s="364"/>
      <c r="B95" s="395"/>
      <c r="C95" s="70" t="s">
        <v>53</v>
      </c>
      <c r="D95" s="71" t="s">
        <v>325</v>
      </c>
      <c r="E95" s="72">
        <v>20356</v>
      </c>
      <c r="F95" s="93">
        <v>20356</v>
      </c>
      <c r="G95" s="247"/>
      <c r="H95" s="248"/>
      <c r="I95" s="72"/>
    </row>
    <row r="96" spans="1:9" ht="22.5" x14ac:dyDescent="0.2">
      <c r="A96" s="364"/>
      <c r="B96" s="395"/>
      <c r="C96" s="70" t="s">
        <v>55</v>
      </c>
      <c r="D96" s="71" t="s">
        <v>326</v>
      </c>
      <c r="E96" s="72">
        <v>12000</v>
      </c>
      <c r="F96" s="72"/>
      <c r="G96" s="72">
        <v>12000</v>
      </c>
      <c r="H96" s="248"/>
      <c r="I96" s="77"/>
    </row>
    <row r="97" spans="1:9" ht="15" customHeight="1" x14ac:dyDescent="0.2">
      <c r="A97" s="364"/>
      <c r="B97" s="395"/>
      <c r="C97" s="70" t="s">
        <v>57</v>
      </c>
      <c r="D97" s="71" t="s">
        <v>327</v>
      </c>
      <c r="E97" s="72">
        <v>20000</v>
      </c>
      <c r="F97" s="72"/>
      <c r="G97" s="93">
        <v>20000</v>
      </c>
      <c r="H97" s="249"/>
      <c r="I97" s="77"/>
    </row>
    <row r="98" spans="1:9" ht="22.5" x14ac:dyDescent="0.2">
      <c r="A98" s="364"/>
      <c r="B98" s="395"/>
      <c r="C98" s="70" t="s">
        <v>59</v>
      </c>
      <c r="D98" s="71" t="s">
        <v>328</v>
      </c>
      <c r="E98" s="72">
        <v>9000</v>
      </c>
      <c r="F98" s="72"/>
      <c r="G98" s="93">
        <f>E98</f>
        <v>9000</v>
      </c>
      <c r="H98" s="69"/>
      <c r="I98" s="77"/>
    </row>
    <row r="99" spans="1:9" ht="15" customHeight="1" x14ac:dyDescent="0.2">
      <c r="A99" s="364"/>
      <c r="B99" s="395"/>
      <c r="C99" s="70" t="s">
        <v>121</v>
      </c>
      <c r="D99" s="71" t="s">
        <v>329</v>
      </c>
      <c r="E99" s="72">
        <v>8000</v>
      </c>
      <c r="F99" s="72"/>
      <c r="G99" s="72">
        <v>8000</v>
      </c>
      <c r="H99" s="69"/>
      <c r="I99" s="77"/>
    </row>
    <row r="100" spans="1:9" ht="15" customHeight="1" x14ac:dyDescent="0.2">
      <c r="A100" s="364"/>
      <c r="B100" s="395"/>
      <c r="C100" s="70" t="s">
        <v>123</v>
      </c>
      <c r="D100" s="71" t="s">
        <v>330</v>
      </c>
      <c r="E100" s="72">
        <v>90000</v>
      </c>
      <c r="F100" s="224"/>
      <c r="G100" s="72">
        <v>50000</v>
      </c>
      <c r="H100" s="72">
        <v>40000</v>
      </c>
      <c r="I100" s="77"/>
    </row>
    <row r="101" spans="1:9" ht="33.75" x14ac:dyDescent="0.2">
      <c r="A101" s="364"/>
      <c r="B101" s="395"/>
      <c r="C101" s="70" t="s">
        <v>125</v>
      </c>
      <c r="D101" s="71" t="s">
        <v>331</v>
      </c>
      <c r="E101" s="72">
        <v>15000</v>
      </c>
      <c r="F101" s="72"/>
      <c r="G101" s="72">
        <v>15000</v>
      </c>
      <c r="H101" s="69"/>
      <c r="I101" s="77"/>
    </row>
    <row r="102" spans="1:9" ht="15" customHeight="1" x14ac:dyDescent="0.2">
      <c r="A102" s="364"/>
      <c r="B102" s="395"/>
      <c r="C102" s="70" t="s">
        <v>127</v>
      </c>
      <c r="D102" s="71" t="s">
        <v>332</v>
      </c>
      <c r="E102" s="72">
        <v>60000</v>
      </c>
      <c r="F102" s="72"/>
      <c r="G102" s="72">
        <v>60000</v>
      </c>
      <c r="H102" s="69"/>
      <c r="I102" s="77"/>
    </row>
    <row r="103" spans="1:9" ht="15" customHeight="1" x14ac:dyDescent="0.2">
      <c r="A103" s="364"/>
      <c r="B103" s="395"/>
      <c r="C103" s="70" t="s">
        <v>129</v>
      </c>
      <c r="D103" s="71" t="s">
        <v>333</v>
      </c>
      <c r="E103" s="72">
        <v>20000</v>
      </c>
      <c r="F103" s="72"/>
      <c r="G103" s="72">
        <v>20000</v>
      </c>
      <c r="H103" s="69"/>
      <c r="I103" s="77"/>
    </row>
    <row r="104" spans="1:9" ht="15" customHeight="1" x14ac:dyDescent="0.2">
      <c r="A104" s="364"/>
      <c r="B104" s="395"/>
      <c r="C104" s="70" t="s">
        <v>131</v>
      </c>
      <c r="D104" s="71" t="s">
        <v>334</v>
      </c>
      <c r="E104" s="72">
        <v>6000</v>
      </c>
      <c r="F104" s="72"/>
      <c r="G104" s="250">
        <v>6000</v>
      </c>
      <c r="H104" s="249"/>
      <c r="I104" s="77"/>
    </row>
    <row r="105" spans="1:9" ht="15" customHeight="1" x14ac:dyDescent="0.2">
      <c r="A105" s="364"/>
      <c r="B105" s="395"/>
      <c r="C105" s="70" t="s">
        <v>199</v>
      </c>
      <c r="D105" s="71" t="s">
        <v>335</v>
      </c>
      <c r="E105" s="72">
        <v>12000</v>
      </c>
      <c r="F105" s="72">
        <v>12000</v>
      </c>
      <c r="G105" s="74"/>
      <c r="H105" s="251"/>
      <c r="I105" s="77"/>
    </row>
    <row r="106" spans="1:9" ht="22.5" x14ac:dyDescent="0.2">
      <c r="A106" s="364"/>
      <c r="B106" s="395"/>
      <c r="C106" s="70" t="s">
        <v>234</v>
      </c>
      <c r="D106" s="71" t="s">
        <v>336</v>
      </c>
      <c r="E106" s="72">
        <v>34000</v>
      </c>
      <c r="F106" s="72"/>
      <c r="G106" s="72">
        <f>E106</f>
        <v>34000</v>
      </c>
      <c r="H106" s="251"/>
      <c r="I106" s="77"/>
    </row>
    <row r="107" spans="1:9" ht="15" customHeight="1" x14ac:dyDescent="0.2">
      <c r="A107" s="364"/>
      <c r="B107" s="395"/>
      <c r="C107" s="49" t="s">
        <v>236</v>
      </c>
      <c r="D107" s="71" t="s">
        <v>337</v>
      </c>
      <c r="E107" s="72">
        <v>10000</v>
      </c>
      <c r="F107" s="72">
        <v>10000</v>
      </c>
      <c r="G107" s="74"/>
      <c r="H107" s="69"/>
      <c r="I107" s="77"/>
    </row>
    <row r="108" spans="1:9" ht="22.5" x14ac:dyDescent="0.2">
      <c r="A108" s="364"/>
      <c r="B108" s="395"/>
      <c r="C108" s="70" t="s">
        <v>238</v>
      </c>
      <c r="D108" s="71" t="s">
        <v>338</v>
      </c>
      <c r="E108" s="72">
        <v>60000</v>
      </c>
      <c r="F108" s="72"/>
      <c r="G108" s="72">
        <f>E108</f>
        <v>60000</v>
      </c>
      <c r="H108" s="69"/>
      <c r="I108" s="77"/>
    </row>
    <row r="109" spans="1:9" ht="15" customHeight="1" x14ac:dyDescent="0.2">
      <c r="A109" s="364"/>
      <c r="B109" s="395"/>
      <c r="C109" s="70" t="s">
        <v>259</v>
      </c>
      <c r="D109" s="71" t="s">
        <v>339</v>
      </c>
      <c r="E109" s="72">
        <v>90000</v>
      </c>
      <c r="F109" s="72"/>
      <c r="G109" s="72">
        <f>E109</f>
        <v>90000</v>
      </c>
      <c r="H109" s="252"/>
      <c r="I109" s="77"/>
    </row>
    <row r="110" spans="1:9" ht="22.5" x14ac:dyDescent="0.2">
      <c r="A110" s="364"/>
      <c r="B110" s="395"/>
      <c r="C110" s="70" t="s">
        <v>260</v>
      </c>
      <c r="D110" s="71" t="s">
        <v>340</v>
      </c>
      <c r="E110" s="72">
        <v>90000</v>
      </c>
      <c r="F110" s="93"/>
      <c r="G110" s="72">
        <v>90000</v>
      </c>
      <c r="H110" s="252"/>
      <c r="I110" s="77"/>
    </row>
    <row r="111" spans="1:9" ht="22.5" x14ac:dyDescent="0.2">
      <c r="A111" s="364"/>
      <c r="B111" s="395"/>
      <c r="C111" s="70" t="s">
        <v>263</v>
      </c>
      <c r="D111" s="71" t="s">
        <v>341</v>
      </c>
      <c r="E111" s="72">
        <v>350000</v>
      </c>
      <c r="F111" s="72"/>
      <c r="G111" s="72">
        <v>350000</v>
      </c>
      <c r="H111" s="253"/>
      <c r="I111" s="68"/>
    </row>
    <row r="112" spans="1:9" ht="15" customHeight="1" x14ac:dyDescent="0.2">
      <c r="A112" s="364"/>
      <c r="B112" s="395"/>
      <c r="C112" s="70" t="s">
        <v>266</v>
      </c>
      <c r="D112" s="71" t="s">
        <v>342</v>
      </c>
      <c r="E112" s="72">
        <v>10000</v>
      </c>
      <c r="F112" s="72">
        <v>10000</v>
      </c>
      <c r="G112" s="253"/>
      <c r="H112" s="253"/>
      <c r="I112" s="68"/>
    </row>
    <row r="113" spans="1:9" ht="15" customHeight="1" x14ac:dyDescent="0.2">
      <c r="A113" s="364"/>
      <c r="B113" s="396"/>
      <c r="C113" s="70" t="s">
        <v>269</v>
      </c>
      <c r="D113" s="71" t="s">
        <v>256</v>
      </c>
      <c r="E113" s="72">
        <v>50000</v>
      </c>
      <c r="F113" s="274">
        <v>50000</v>
      </c>
      <c r="G113" s="253"/>
      <c r="H113" s="253"/>
      <c r="I113" s="68"/>
    </row>
    <row r="114" spans="1:9" ht="33.75" x14ac:dyDescent="0.2">
      <c r="A114" s="364"/>
      <c r="B114" s="70" t="s">
        <v>348</v>
      </c>
      <c r="C114" s="70" t="s">
        <v>40</v>
      </c>
      <c r="D114" s="233" t="s">
        <v>349</v>
      </c>
      <c r="E114" s="129">
        <v>18000</v>
      </c>
      <c r="F114" s="129"/>
      <c r="G114" s="129">
        <v>18000</v>
      </c>
      <c r="H114" s="72"/>
      <c r="I114" s="129"/>
    </row>
    <row r="115" spans="1:9" ht="33.75" x14ac:dyDescent="0.2">
      <c r="A115" s="383"/>
      <c r="B115" s="255" t="s">
        <v>350</v>
      </c>
      <c r="C115" s="128" t="s">
        <v>40</v>
      </c>
      <c r="D115" s="71" t="s">
        <v>351</v>
      </c>
      <c r="E115" s="75">
        <v>155000</v>
      </c>
      <c r="F115" s="72">
        <v>20000</v>
      </c>
      <c r="G115" s="93">
        <f>E115-F115</f>
        <v>135000</v>
      </c>
      <c r="H115" s="223"/>
      <c r="I115" s="72"/>
    </row>
    <row r="116" spans="1:9" ht="13.5" thickBot="1" x14ac:dyDescent="0.25">
      <c r="A116" s="258"/>
      <c r="B116" s="216"/>
      <c r="C116" s="59"/>
      <c r="D116" s="59" t="s">
        <v>79</v>
      </c>
      <c r="E116" s="61">
        <f>SUM(E92:E115)</f>
        <v>1429356</v>
      </c>
      <c r="F116" s="61">
        <f>SUM(F92:F115)</f>
        <v>137356</v>
      </c>
      <c r="G116" s="61">
        <f>SUM(G92:G115)</f>
        <v>1252000</v>
      </c>
      <c r="H116" s="61">
        <f>SUM(H92:H115)</f>
        <v>40000</v>
      </c>
      <c r="I116" s="61"/>
    </row>
    <row r="117" spans="1:9" ht="23.25" thickBot="1" x14ac:dyDescent="0.25">
      <c r="A117" s="133" t="s">
        <v>84</v>
      </c>
      <c r="B117" s="70" t="s">
        <v>356</v>
      </c>
      <c r="C117" s="259" t="s">
        <v>40</v>
      </c>
      <c r="D117" s="71" t="s">
        <v>357</v>
      </c>
      <c r="E117" s="72">
        <v>100000</v>
      </c>
      <c r="F117" s="72"/>
      <c r="G117" s="72">
        <f>E117-F117</f>
        <v>100000</v>
      </c>
      <c r="H117" s="171"/>
      <c r="I117" s="260"/>
    </row>
    <row r="118" spans="1:9" ht="33.75" x14ac:dyDescent="0.2">
      <c r="A118" s="133"/>
      <c r="B118" s="70" t="s">
        <v>358</v>
      </c>
      <c r="C118" s="261" t="s">
        <v>49</v>
      </c>
      <c r="D118" s="71" t="s">
        <v>359</v>
      </c>
      <c r="E118" s="72">
        <v>50000</v>
      </c>
      <c r="F118" s="72">
        <v>50000</v>
      </c>
      <c r="H118" s="171"/>
      <c r="I118" s="260"/>
    </row>
    <row r="119" spans="1:9" ht="13.5" thickBot="1" x14ac:dyDescent="0.25">
      <c r="A119" s="262"/>
      <c r="B119" s="263"/>
      <c r="C119" s="59"/>
      <c r="D119" s="59" t="s">
        <v>88</v>
      </c>
      <c r="E119" s="82">
        <f>SUM(E117:E118)</f>
        <v>150000</v>
      </c>
      <c r="F119" s="61">
        <f>SUM(F117:F118)</f>
        <v>50000</v>
      </c>
      <c r="G119" s="61">
        <f>SUM(G117:G118)</f>
        <v>100000</v>
      </c>
      <c r="H119" s="61">
        <f>SUM(H117:H118)</f>
        <v>0</v>
      </c>
      <c r="I119" s="61"/>
    </row>
    <row r="120" spans="1:9" ht="60" x14ac:dyDescent="0.2">
      <c r="A120" s="264" t="s">
        <v>360</v>
      </c>
      <c r="B120" s="264"/>
      <c r="C120" s="265" t="s">
        <v>40</v>
      </c>
      <c r="D120" s="71" t="s">
        <v>361</v>
      </c>
      <c r="E120" s="266">
        <v>145000</v>
      </c>
      <c r="F120" s="266">
        <v>145000</v>
      </c>
      <c r="G120" s="266">
        <v>145000</v>
      </c>
      <c r="H120" s="266">
        <v>145000</v>
      </c>
      <c r="I120" s="127"/>
    </row>
    <row r="121" spans="1:9" ht="13.5" thickBot="1" x14ac:dyDescent="0.25">
      <c r="A121" s="267"/>
      <c r="B121" s="268"/>
      <c r="C121" s="59"/>
      <c r="D121" s="59" t="s">
        <v>362</v>
      </c>
      <c r="E121" s="82">
        <f>SUM(E120)</f>
        <v>145000</v>
      </c>
      <c r="F121" s="82">
        <f t="shared" ref="F121:H121" si="4">SUM(F120)</f>
        <v>145000</v>
      </c>
      <c r="G121" s="82">
        <f t="shared" si="4"/>
        <v>145000</v>
      </c>
      <c r="H121" s="82">
        <f t="shared" si="4"/>
        <v>145000</v>
      </c>
      <c r="I121" s="59"/>
    </row>
    <row r="122" spans="1:9" x14ac:dyDescent="0.2">
      <c r="E122" s="188"/>
      <c r="I122" s="269"/>
    </row>
    <row r="123" spans="1:9" ht="13.5" thickBot="1" x14ac:dyDescent="0.25">
      <c r="A123" s="182"/>
      <c r="B123" s="183"/>
      <c r="C123" s="183"/>
      <c r="D123" s="116" t="s">
        <v>89</v>
      </c>
      <c r="E123" s="117">
        <f>E25+E44+E59+E80+E91+E116+E119+E121</f>
        <v>10411451</v>
      </c>
      <c r="F123" s="117">
        <f>F25+F44+F59+F80+F91+F116+F119+F121</f>
        <v>1471165.3900000001</v>
      </c>
      <c r="G123" s="117">
        <f>G25+G44+G59+G80+G91+G116+G119+G121</f>
        <v>8035285.6100000003</v>
      </c>
      <c r="H123" s="117">
        <f>H25+H44+H59+H80+H91+H116+H119+H121</f>
        <v>1195000</v>
      </c>
      <c r="I123" s="270"/>
    </row>
    <row r="128" spans="1:9" ht="18.75" x14ac:dyDescent="0.3">
      <c r="A128" s="289" t="s">
        <v>377</v>
      </c>
      <c r="B128" s="290"/>
      <c r="C128" s="290"/>
      <c r="D128" s="290"/>
      <c r="E128" s="290"/>
      <c r="F128" s="290"/>
      <c r="G128" s="290"/>
      <c r="H128" s="290"/>
      <c r="I128" s="290"/>
    </row>
    <row r="130" spans="1:9" ht="13.5" thickBot="1" x14ac:dyDescent="0.25">
      <c r="A130" s="193" t="s">
        <v>376</v>
      </c>
      <c r="B130" s="70"/>
      <c r="C130" s="70" t="s">
        <v>199</v>
      </c>
      <c r="D130" s="157" t="s">
        <v>200</v>
      </c>
      <c r="E130" s="138">
        <v>9425.68</v>
      </c>
      <c r="F130" s="72"/>
      <c r="G130" s="72"/>
      <c r="H130" s="72"/>
      <c r="I130" s="195"/>
    </row>
    <row r="131" spans="1:9" ht="13.5" thickBot="1" x14ac:dyDescent="0.25">
      <c r="A131" s="133" t="s">
        <v>102</v>
      </c>
      <c r="B131" s="178"/>
      <c r="C131" s="140" t="s">
        <v>238</v>
      </c>
      <c r="D131" s="213" t="s">
        <v>200</v>
      </c>
      <c r="E131" s="214">
        <v>8935.74</v>
      </c>
      <c r="H131" s="212"/>
    </row>
    <row r="132" spans="1:9" ht="22.5" x14ac:dyDescent="0.2">
      <c r="A132" s="371" t="s">
        <v>381</v>
      </c>
      <c r="B132" s="70"/>
      <c r="C132" s="70" t="s">
        <v>236</v>
      </c>
      <c r="D132" s="157" t="s">
        <v>257</v>
      </c>
      <c r="E132" s="138">
        <v>20000</v>
      </c>
      <c r="F132" s="72"/>
      <c r="G132" s="74"/>
      <c r="H132" s="93"/>
      <c r="I132" s="68"/>
    </row>
    <row r="133" spans="1:9" ht="15" customHeight="1" x14ac:dyDescent="0.2">
      <c r="A133" s="372"/>
      <c r="B133" s="70"/>
      <c r="C133" s="70" t="s">
        <v>238</v>
      </c>
      <c r="D133" s="157" t="s">
        <v>258</v>
      </c>
      <c r="E133" s="138">
        <v>35746</v>
      </c>
      <c r="F133" s="72"/>
      <c r="G133" s="74"/>
      <c r="H133" s="93"/>
      <c r="I133" s="68"/>
    </row>
    <row r="134" spans="1:9" ht="15" customHeight="1" x14ac:dyDescent="0.2">
      <c r="A134" s="372"/>
      <c r="B134" s="70"/>
      <c r="C134" s="70" t="s">
        <v>259</v>
      </c>
      <c r="D134" s="157" t="s">
        <v>200</v>
      </c>
      <c r="E134" s="138">
        <f>6030.95+14869.85</f>
        <v>20900.8</v>
      </c>
      <c r="F134" s="72"/>
      <c r="G134" s="74"/>
      <c r="H134" s="93"/>
      <c r="I134" s="68"/>
    </row>
    <row r="135" spans="1:9" ht="15" customHeight="1" x14ac:dyDescent="0.2">
      <c r="A135" s="372"/>
      <c r="B135" s="70"/>
      <c r="C135" s="70" t="s">
        <v>260</v>
      </c>
      <c r="D135" s="157" t="s">
        <v>261</v>
      </c>
      <c r="E135" s="138">
        <v>344530</v>
      </c>
      <c r="F135" s="72"/>
      <c r="G135" s="74"/>
      <c r="H135" s="93"/>
      <c r="I135" s="226" t="s">
        <v>262</v>
      </c>
    </row>
    <row r="136" spans="1:9" ht="22.5" x14ac:dyDescent="0.2">
      <c r="A136" s="372"/>
      <c r="B136" s="70"/>
      <c r="C136" s="70" t="s">
        <v>263</v>
      </c>
      <c r="D136" s="157" t="s">
        <v>264</v>
      </c>
      <c r="E136" s="138">
        <v>61858.53</v>
      </c>
      <c r="F136" s="72"/>
      <c r="G136" s="74"/>
      <c r="H136" s="93"/>
      <c r="I136" s="226" t="s">
        <v>265</v>
      </c>
    </row>
    <row r="137" spans="1:9" ht="22.5" x14ac:dyDescent="0.2">
      <c r="A137" s="372"/>
      <c r="B137" s="70"/>
      <c r="C137" s="70" t="s">
        <v>266</v>
      </c>
      <c r="D137" s="157" t="s">
        <v>267</v>
      </c>
      <c r="E137" s="138">
        <f>121141.47+2180.54</f>
        <v>123322.01</v>
      </c>
      <c r="F137" s="72"/>
      <c r="G137" s="74"/>
      <c r="H137" s="93"/>
      <c r="I137" s="227" t="s">
        <v>268</v>
      </c>
    </row>
    <row r="138" spans="1:9" ht="15" customHeight="1" x14ac:dyDescent="0.2">
      <c r="A138" s="372"/>
      <c r="B138" s="70"/>
      <c r="C138" s="70" t="s">
        <v>269</v>
      </c>
      <c r="D138" s="157" t="s">
        <v>270</v>
      </c>
      <c r="E138" s="138">
        <v>22603.23</v>
      </c>
      <c r="F138" s="72"/>
      <c r="H138" s="93"/>
      <c r="I138" s="226" t="s">
        <v>271</v>
      </c>
    </row>
    <row r="139" spans="1:9" ht="34.5" thickBot="1" x14ac:dyDescent="0.25">
      <c r="A139" s="392"/>
      <c r="B139" s="228" t="s">
        <v>272</v>
      </c>
      <c r="C139" s="70" t="s">
        <v>40</v>
      </c>
      <c r="D139" s="229" t="s">
        <v>273</v>
      </c>
      <c r="E139" s="230"/>
      <c r="F139" s="230"/>
      <c r="G139" s="229"/>
      <c r="H139" s="229"/>
      <c r="I139" s="231"/>
    </row>
    <row r="140" spans="1:9" ht="23.25" thickBot="1" x14ac:dyDescent="0.25">
      <c r="A140" s="363" t="s">
        <v>382</v>
      </c>
      <c r="B140" s="152"/>
      <c r="C140" s="70" t="s">
        <v>259</v>
      </c>
      <c r="D140" s="157" t="s">
        <v>257</v>
      </c>
      <c r="E140" s="138">
        <v>20000</v>
      </c>
      <c r="F140" s="72"/>
      <c r="G140" s="72"/>
      <c r="H140" s="72"/>
      <c r="I140" s="68"/>
    </row>
    <row r="141" spans="1:9" ht="15.75" customHeight="1" thickBot="1" x14ac:dyDescent="0.25">
      <c r="A141" s="364"/>
      <c r="B141" s="152"/>
      <c r="C141" s="70" t="s">
        <v>260</v>
      </c>
      <c r="D141" s="157" t="s">
        <v>258</v>
      </c>
      <c r="E141" s="138">
        <v>35746</v>
      </c>
      <c r="F141" s="72"/>
      <c r="G141" s="72"/>
      <c r="H141" s="72"/>
      <c r="I141" s="68"/>
    </row>
    <row r="142" spans="1:9" ht="15.75" customHeight="1" thickBot="1" x14ac:dyDescent="0.25">
      <c r="A142" s="364"/>
      <c r="B142" s="152"/>
      <c r="C142" s="70" t="s">
        <v>263</v>
      </c>
      <c r="D142" s="157" t="s">
        <v>200</v>
      </c>
      <c r="E142" s="138">
        <f>17985.24</f>
        <v>17985.240000000002</v>
      </c>
      <c r="F142" s="72"/>
      <c r="G142" s="72"/>
      <c r="H142" s="72"/>
      <c r="I142" s="68"/>
    </row>
    <row r="143" spans="1:9" ht="23.25" thickBot="1" x14ac:dyDescent="0.25">
      <c r="A143" s="362"/>
      <c r="B143" s="152"/>
      <c r="C143" s="70" t="s">
        <v>266</v>
      </c>
      <c r="D143" s="157" t="s">
        <v>291</v>
      </c>
      <c r="E143" s="138">
        <f>545659.93+4935.99</f>
        <v>550595.92000000004</v>
      </c>
      <c r="F143" s="72"/>
      <c r="G143" s="72"/>
      <c r="H143" s="72"/>
      <c r="I143" s="131" t="s">
        <v>292</v>
      </c>
    </row>
    <row r="144" spans="1:9" ht="13.5" thickBot="1" x14ac:dyDescent="0.25">
      <c r="A144" s="237" t="s">
        <v>64</v>
      </c>
      <c r="B144" s="152"/>
      <c r="C144" s="70" t="s">
        <v>57</v>
      </c>
      <c r="D144" s="157" t="s">
        <v>200</v>
      </c>
      <c r="E144" s="138">
        <v>4965.16</v>
      </c>
      <c r="F144" s="72"/>
      <c r="G144" s="51"/>
      <c r="H144" s="51"/>
      <c r="I144" s="131"/>
    </row>
    <row r="145" spans="1:9" ht="22.5" x14ac:dyDescent="0.2">
      <c r="A145" s="363" t="s">
        <v>74</v>
      </c>
      <c r="B145" s="245"/>
      <c r="C145" s="70" t="s">
        <v>343</v>
      </c>
      <c r="D145" s="157" t="s">
        <v>257</v>
      </c>
      <c r="E145" s="138">
        <v>20000</v>
      </c>
      <c r="F145" s="72"/>
      <c r="G145" s="253"/>
      <c r="H145" s="253"/>
      <c r="I145" s="68"/>
    </row>
    <row r="146" spans="1:9" ht="15" customHeight="1" x14ac:dyDescent="0.2">
      <c r="A146" s="364"/>
      <c r="B146" s="245"/>
      <c r="C146" s="70" t="s">
        <v>344</v>
      </c>
      <c r="D146" s="157" t="s">
        <v>258</v>
      </c>
      <c r="E146" s="138">
        <v>35746</v>
      </c>
      <c r="F146" s="72"/>
      <c r="G146" s="253"/>
      <c r="H146" s="253"/>
      <c r="I146" s="68"/>
    </row>
    <row r="147" spans="1:9" ht="15" customHeight="1" x14ac:dyDescent="0.2">
      <c r="A147" s="364"/>
      <c r="B147" s="245"/>
      <c r="C147" s="70" t="s">
        <v>345</v>
      </c>
      <c r="D147" s="157" t="s">
        <v>200</v>
      </c>
      <c r="E147" s="138">
        <v>11578.96</v>
      </c>
      <c r="F147" s="72"/>
      <c r="G147" s="247"/>
      <c r="H147" s="248"/>
      <c r="I147" s="68"/>
    </row>
    <row r="148" spans="1:9" ht="22.5" x14ac:dyDescent="0.2">
      <c r="A148" s="364"/>
      <c r="B148" s="245"/>
      <c r="C148" s="70" t="s">
        <v>346</v>
      </c>
      <c r="D148" s="157" t="s">
        <v>267</v>
      </c>
      <c r="E148" s="138">
        <f>755000+3150</f>
        <v>758150</v>
      </c>
      <c r="F148" s="72"/>
      <c r="G148" s="247"/>
      <c r="H148" s="248"/>
      <c r="I148" s="254" t="s">
        <v>347</v>
      </c>
    </row>
    <row r="149" spans="1:9" ht="22.5" x14ac:dyDescent="0.2">
      <c r="A149" s="383"/>
      <c r="B149" s="242"/>
      <c r="C149" s="70" t="s">
        <v>40</v>
      </c>
      <c r="D149" s="241" t="s">
        <v>321</v>
      </c>
      <c r="E149" s="104">
        <v>220000</v>
      </c>
      <c r="F149" s="243"/>
      <c r="G149" s="243"/>
      <c r="H149" s="90"/>
      <c r="I149" s="131"/>
    </row>
    <row r="150" spans="1:9" ht="24.75" thickBot="1" x14ac:dyDescent="0.25">
      <c r="A150" s="256" t="s">
        <v>352</v>
      </c>
      <c r="B150" s="70" t="s">
        <v>353</v>
      </c>
      <c r="C150" s="257" t="s">
        <v>40</v>
      </c>
      <c r="D150" s="71" t="s">
        <v>354</v>
      </c>
      <c r="E150" s="72"/>
      <c r="F150" s="72"/>
      <c r="H150" s="90"/>
      <c r="I150" s="77" t="s">
        <v>355</v>
      </c>
    </row>
  </sheetData>
  <mergeCells count="19">
    <mergeCell ref="A145:A149"/>
    <mergeCell ref="A140:A143"/>
    <mergeCell ref="B81:B85"/>
    <mergeCell ref="B86:B87"/>
    <mergeCell ref="B88:B89"/>
    <mergeCell ref="A81:A90"/>
    <mergeCell ref="B93:B113"/>
    <mergeCell ref="A92:A115"/>
    <mergeCell ref="B46:B58"/>
    <mergeCell ref="A45:A58"/>
    <mergeCell ref="A132:A139"/>
    <mergeCell ref="B60:B76"/>
    <mergeCell ref="A60:A79"/>
    <mergeCell ref="B4:B16"/>
    <mergeCell ref="B17:B18"/>
    <mergeCell ref="B19:B23"/>
    <mergeCell ref="A4:A24"/>
    <mergeCell ref="A26:A43"/>
    <mergeCell ref="B26:B41"/>
  </mergeCells>
  <pageMargins left="0.7" right="0.7" top="0.75" bottom="0.75" header="0.3" footer="0.3"/>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4"/>
  <sheetViews>
    <sheetView tabSelected="1" view="pageBreakPreview" zoomScale="60" zoomScaleNormal="100" workbookViewId="0">
      <selection activeCell="N556" sqref="N556"/>
    </sheetView>
  </sheetViews>
  <sheetFormatPr defaultRowHeight="11.25" x14ac:dyDescent="0.2"/>
  <cols>
    <col min="1" max="1" width="28.85546875" style="298" bestFit="1" customWidth="1"/>
    <col min="2" max="2" width="18.85546875" style="298" customWidth="1"/>
    <col min="3" max="3" width="31.85546875" style="325" bestFit="1" customWidth="1"/>
    <col min="4" max="4" width="16.140625" style="326" bestFit="1" customWidth="1"/>
    <col min="5" max="5" width="12.85546875" style="326" bestFit="1" customWidth="1"/>
    <col min="6" max="6" width="12.85546875" style="326" customWidth="1"/>
    <col min="7" max="7" width="12.85546875" style="326" bestFit="1" customWidth="1"/>
    <col min="8" max="8" width="10" style="326" bestFit="1" customWidth="1"/>
    <col min="9" max="9" width="9.42578125" style="298" bestFit="1" customWidth="1"/>
    <col min="10" max="12" width="9.140625" style="298" bestFit="1" customWidth="1"/>
    <col min="13" max="13" width="24.5703125" style="406" customWidth="1"/>
    <col min="14" max="14" width="9.140625" style="298"/>
    <col min="15" max="15" width="1" style="298" bestFit="1" customWidth="1"/>
    <col min="16" max="16" width="7.28515625" style="298" customWidth="1"/>
    <col min="17" max="256" width="9.140625" style="298"/>
    <col min="257" max="257" width="26.140625" style="298" bestFit="1" customWidth="1"/>
    <col min="258" max="258" width="18.85546875" style="298" customWidth="1"/>
    <col min="259" max="259" width="31.85546875" style="298" bestFit="1" customWidth="1"/>
    <col min="260" max="260" width="16.140625" style="298" bestFit="1" customWidth="1"/>
    <col min="261" max="261" width="12.85546875" style="298" bestFit="1" customWidth="1"/>
    <col min="262" max="262" width="12.85546875" style="298" customWidth="1"/>
    <col min="263" max="263" width="12.85546875" style="298" bestFit="1" customWidth="1"/>
    <col min="264" max="264" width="10" style="298" bestFit="1" customWidth="1"/>
    <col min="265" max="265" width="9.42578125" style="298" bestFit="1" customWidth="1"/>
    <col min="266" max="268" width="9.140625" style="298" bestFit="1" customWidth="1"/>
    <col min="269" max="269" width="24.5703125" style="298" customWidth="1"/>
    <col min="270" max="270" width="9.140625" style="298"/>
    <col min="271" max="271" width="1" style="298" bestFit="1" customWidth="1"/>
    <col min="272" max="272" width="1.42578125" style="298" bestFit="1" customWidth="1"/>
    <col min="273" max="512" width="9.140625" style="298"/>
    <col min="513" max="513" width="26.140625" style="298" bestFit="1" customWidth="1"/>
    <col min="514" max="514" width="18.85546875" style="298" customWidth="1"/>
    <col min="515" max="515" width="31.85546875" style="298" bestFit="1" customWidth="1"/>
    <col min="516" max="516" width="16.140625" style="298" bestFit="1" customWidth="1"/>
    <col min="517" max="517" width="12.85546875" style="298" bestFit="1" customWidth="1"/>
    <col min="518" max="518" width="12.85546875" style="298" customWidth="1"/>
    <col min="519" max="519" width="12.85546875" style="298" bestFit="1" customWidth="1"/>
    <col min="520" max="520" width="10" style="298" bestFit="1" customWidth="1"/>
    <col min="521" max="521" width="9.42578125" style="298" bestFit="1" customWidth="1"/>
    <col min="522" max="524" width="9.140625" style="298" bestFit="1" customWidth="1"/>
    <col min="525" max="525" width="24.5703125" style="298" customWidth="1"/>
    <col min="526" max="526" width="9.140625" style="298"/>
    <col min="527" max="527" width="1" style="298" bestFit="1" customWidth="1"/>
    <col min="528" max="528" width="1.42578125" style="298" bestFit="1" customWidth="1"/>
    <col min="529" max="768" width="9.140625" style="298"/>
    <col min="769" max="769" width="26.140625" style="298" bestFit="1" customWidth="1"/>
    <col min="770" max="770" width="18.85546875" style="298" customWidth="1"/>
    <col min="771" max="771" width="31.85546875" style="298" bestFit="1" customWidth="1"/>
    <col min="772" max="772" width="16.140625" style="298" bestFit="1" customWidth="1"/>
    <col min="773" max="773" width="12.85546875" style="298" bestFit="1" customWidth="1"/>
    <col min="774" max="774" width="12.85546875" style="298" customWidth="1"/>
    <col min="775" max="775" width="12.85546875" style="298" bestFit="1" customWidth="1"/>
    <col min="776" max="776" width="10" style="298" bestFit="1" customWidth="1"/>
    <col min="777" max="777" width="9.42578125" style="298" bestFit="1" customWidth="1"/>
    <col min="778" max="780" width="9.140625" style="298" bestFit="1" customWidth="1"/>
    <col min="781" max="781" width="24.5703125" style="298" customWidth="1"/>
    <col min="782" max="782" width="9.140625" style="298"/>
    <col min="783" max="783" width="1" style="298" bestFit="1" customWidth="1"/>
    <col min="784" max="784" width="1.42578125" style="298" bestFit="1" customWidth="1"/>
    <col min="785" max="1024" width="9.140625" style="298"/>
    <col min="1025" max="1025" width="26.140625" style="298" bestFit="1" customWidth="1"/>
    <col min="1026" max="1026" width="18.85546875" style="298" customWidth="1"/>
    <col min="1027" max="1027" width="31.85546875" style="298" bestFit="1" customWidth="1"/>
    <col min="1028" max="1028" width="16.140625" style="298" bestFit="1" customWidth="1"/>
    <col min="1029" max="1029" width="12.85546875" style="298" bestFit="1" customWidth="1"/>
    <col min="1030" max="1030" width="12.85546875" style="298" customWidth="1"/>
    <col min="1031" max="1031" width="12.85546875" style="298" bestFit="1" customWidth="1"/>
    <col min="1032" max="1032" width="10" style="298" bestFit="1" customWidth="1"/>
    <col min="1033" max="1033" width="9.42578125" style="298" bestFit="1" customWidth="1"/>
    <col min="1034" max="1036" width="9.140625" style="298" bestFit="1" customWidth="1"/>
    <col min="1037" max="1037" width="24.5703125" style="298" customWidth="1"/>
    <col min="1038" max="1038" width="9.140625" style="298"/>
    <col min="1039" max="1039" width="1" style="298" bestFit="1" customWidth="1"/>
    <col min="1040" max="1040" width="1.42578125" style="298" bestFit="1" customWidth="1"/>
    <col min="1041" max="1280" width="9.140625" style="298"/>
    <col min="1281" max="1281" width="26.140625" style="298" bestFit="1" customWidth="1"/>
    <col min="1282" max="1282" width="18.85546875" style="298" customWidth="1"/>
    <col min="1283" max="1283" width="31.85546875" style="298" bestFit="1" customWidth="1"/>
    <col min="1284" max="1284" width="16.140625" style="298" bestFit="1" customWidth="1"/>
    <col min="1285" max="1285" width="12.85546875" style="298" bestFit="1" customWidth="1"/>
    <col min="1286" max="1286" width="12.85546875" style="298" customWidth="1"/>
    <col min="1287" max="1287" width="12.85546875" style="298" bestFit="1" customWidth="1"/>
    <col min="1288" max="1288" width="10" style="298" bestFit="1" customWidth="1"/>
    <col min="1289" max="1289" width="9.42578125" style="298" bestFit="1" customWidth="1"/>
    <col min="1290" max="1292" width="9.140625" style="298" bestFit="1" customWidth="1"/>
    <col min="1293" max="1293" width="24.5703125" style="298" customWidth="1"/>
    <col min="1294" max="1294" width="9.140625" style="298"/>
    <col min="1295" max="1295" width="1" style="298" bestFit="1" customWidth="1"/>
    <col min="1296" max="1296" width="1.42578125" style="298" bestFit="1" customWidth="1"/>
    <col min="1297" max="1536" width="9.140625" style="298"/>
    <col min="1537" max="1537" width="26.140625" style="298" bestFit="1" customWidth="1"/>
    <col min="1538" max="1538" width="18.85546875" style="298" customWidth="1"/>
    <col min="1539" max="1539" width="31.85546875" style="298" bestFit="1" customWidth="1"/>
    <col min="1540" max="1540" width="16.140625" style="298" bestFit="1" customWidth="1"/>
    <col min="1541" max="1541" width="12.85546875" style="298" bestFit="1" customWidth="1"/>
    <col min="1542" max="1542" width="12.85546875" style="298" customWidth="1"/>
    <col min="1543" max="1543" width="12.85546875" style="298" bestFit="1" customWidth="1"/>
    <col min="1544" max="1544" width="10" style="298" bestFit="1" customWidth="1"/>
    <col min="1545" max="1545" width="9.42578125" style="298" bestFit="1" customWidth="1"/>
    <col min="1546" max="1548" width="9.140625" style="298" bestFit="1" customWidth="1"/>
    <col min="1549" max="1549" width="24.5703125" style="298" customWidth="1"/>
    <col min="1550" max="1550" width="9.140625" style="298"/>
    <col min="1551" max="1551" width="1" style="298" bestFit="1" customWidth="1"/>
    <col min="1552" max="1552" width="1.42578125" style="298" bestFit="1" customWidth="1"/>
    <col min="1553" max="1792" width="9.140625" style="298"/>
    <col min="1793" max="1793" width="26.140625" style="298" bestFit="1" customWidth="1"/>
    <col min="1794" max="1794" width="18.85546875" style="298" customWidth="1"/>
    <col min="1795" max="1795" width="31.85546875" style="298" bestFit="1" customWidth="1"/>
    <col min="1796" max="1796" width="16.140625" style="298" bestFit="1" customWidth="1"/>
    <col min="1797" max="1797" width="12.85546875" style="298" bestFit="1" customWidth="1"/>
    <col min="1798" max="1798" width="12.85546875" style="298" customWidth="1"/>
    <col min="1799" max="1799" width="12.85546875" style="298" bestFit="1" customWidth="1"/>
    <col min="1800" max="1800" width="10" style="298" bestFit="1" customWidth="1"/>
    <col min="1801" max="1801" width="9.42578125" style="298" bestFit="1" customWidth="1"/>
    <col min="1802" max="1804" width="9.140625" style="298" bestFit="1" customWidth="1"/>
    <col min="1805" max="1805" width="24.5703125" style="298" customWidth="1"/>
    <col min="1806" max="1806" width="9.140625" style="298"/>
    <col min="1807" max="1807" width="1" style="298" bestFit="1" customWidth="1"/>
    <col min="1808" max="1808" width="1.42578125" style="298" bestFit="1" customWidth="1"/>
    <col min="1809" max="2048" width="9.140625" style="298"/>
    <col min="2049" max="2049" width="26.140625" style="298" bestFit="1" customWidth="1"/>
    <col min="2050" max="2050" width="18.85546875" style="298" customWidth="1"/>
    <col min="2051" max="2051" width="31.85546875" style="298" bestFit="1" customWidth="1"/>
    <col min="2052" max="2052" width="16.140625" style="298" bestFit="1" customWidth="1"/>
    <col min="2053" max="2053" width="12.85546875" style="298" bestFit="1" customWidth="1"/>
    <col min="2054" max="2054" width="12.85546875" style="298" customWidth="1"/>
    <col min="2055" max="2055" width="12.85546875" style="298" bestFit="1" customWidth="1"/>
    <col min="2056" max="2056" width="10" style="298" bestFit="1" customWidth="1"/>
    <col min="2057" max="2057" width="9.42578125" style="298" bestFit="1" customWidth="1"/>
    <col min="2058" max="2060" width="9.140625" style="298" bestFit="1" customWidth="1"/>
    <col min="2061" max="2061" width="24.5703125" style="298" customWidth="1"/>
    <col min="2062" max="2062" width="9.140625" style="298"/>
    <col min="2063" max="2063" width="1" style="298" bestFit="1" customWidth="1"/>
    <col min="2064" max="2064" width="1.42578125" style="298" bestFit="1" customWidth="1"/>
    <col min="2065" max="2304" width="9.140625" style="298"/>
    <col min="2305" max="2305" width="26.140625" style="298" bestFit="1" customWidth="1"/>
    <col min="2306" max="2306" width="18.85546875" style="298" customWidth="1"/>
    <col min="2307" max="2307" width="31.85546875" style="298" bestFit="1" customWidth="1"/>
    <col min="2308" max="2308" width="16.140625" style="298" bestFit="1" customWidth="1"/>
    <col min="2309" max="2309" width="12.85546875" style="298" bestFit="1" customWidth="1"/>
    <col min="2310" max="2310" width="12.85546875" style="298" customWidth="1"/>
    <col min="2311" max="2311" width="12.85546875" style="298" bestFit="1" customWidth="1"/>
    <col min="2312" max="2312" width="10" style="298" bestFit="1" customWidth="1"/>
    <col min="2313" max="2313" width="9.42578125" style="298" bestFit="1" customWidth="1"/>
    <col min="2314" max="2316" width="9.140625" style="298" bestFit="1" customWidth="1"/>
    <col min="2317" max="2317" width="24.5703125" style="298" customWidth="1"/>
    <col min="2318" max="2318" width="9.140625" style="298"/>
    <col min="2319" max="2319" width="1" style="298" bestFit="1" customWidth="1"/>
    <col min="2320" max="2320" width="1.42578125" style="298" bestFit="1" customWidth="1"/>
    <col min="2321" max="2560" width="9.140625" style="298"/>
    <col min="2561" max="2561" width="26.140625" style="298" bestFit="1" customWidth="1"/>
    <col min="2562" max="2562" width="18.85546875" style="298" customWidth="1"/>
    <col min="2563" max="2563" width="31.85546875" style="298" bestFit="1" customWidth="1"/>
    <col min="2564" max="2564" width="16.140625" style="298" bestFit="1" customWidth="1"/>
    <col min="2565" max="2565" width="12.85546875" style="298" bestFit="1" customWidth="1"/>
    <col min="2566" max="2566" width="12.85546875" style="298" customWidth="1"/>
    <col min="2567" max="2567" width="12.85546875" style="298" bestFit="1" customWidth="1"/>
    <col min="2568" max="2568" width="10" style="298" bestFit="1" customWidth="1"/>
    <col min="2569" max="2569" width="9.42578125" style="298" bestFit="1" customWidth="1"/>
    <col min="2570" max="2572" width="9.140625" style="298" bestFit="1" customWidth="1"/>
    <col min="2573" max="2573" width="24.5703125" style="298" customWidth="1"/>
    <col min="2574" max="2574" width="9.140625" style="298"/>
    <col min="2575" max="2575" width="1" style="298" bestFit="1" customWidth="1"/>
    <col min="2576" max="2576" width="1.42578125" style="298" bestFit="1" customWidth="1"/>
    <col min="2577" max="2816" width="9.140625" style="298"/>
    <col min="2817" max="2817" width="26.140625" style="298" bestFit="1" customWidth="1"/>
    <col min="2818" max="2818" width="18.85546875" style="298" customWidth="1"/>
    <col min="2819" max="2819" width="31.85546875" style="298" bestFit="1" customWidth="1"/>
    <col min="2820" max="2820" width="16.140625" style="298" bestFit="1" customWidth="1"/>
    <col min="2821" max="2821" width="12.85546875" style="298" bestFit="1" customWidth="1"/>
    <col min="2822" max="2822" width="12.85546875" style="298" customWidth="1"/>
    <col min="2823" max="2823" width="12.85546875" style="298" bestFit="1" customWidth="1"/>
    <col min="2824" max="2824" width="10" style="298" bestFit="1" customWidth="1"/>
    <col min="2825" max="2825" width="9.42578125" style="298" bestFit="1" customWidth="1"/>
    <col min="2826" max="2828" width="9.140625" style="298" bestFit="1" customWidth="1"/>
    <col min="2829" max="2829" width="24.5703125" style="298" customWidth="1"/>
    <col min="2830" max="2830" width="9.140625" style="298"/>
    <col min="2831" max="2831" width="1" style="298" bestFit="1" customWidth="1"/>
    <col min="2832" max="2832" width="1.42578125" style="298" bestFit="1" customWidth="1"/>
    <col min="2833" max="3072" width="9.140625" style="298"/>
    <col min="3073" max="3073" width="26.140625" style="298" bestFit="1" customWidth="1"/>
    <col min="3074" max="3074" width="18.85546875" style="298" customWidth="1"/>
    <col min="3075" max="3075" width="31.85546875" style="298" bestFit="1" customWidth="1"/>
    <col min="3076" max="3076" width="16.140625" style="298" bestFit="1" customWidth="1"/>
    <col min="3077" max="3077" width="12.85546875" style="298" bestFit="1" customWidth="1"/>
    <col min="3078" max="3078" width="12.85546875" style="298" customWidth="1"/>
    <col min="3079" max="3079" width="12.85546875" style="298" bestFit="1" customWidth="1"/>
    <col min="3080" max="3080" width="10" style="298" bestFit="1" customWidth="1"/>
    <col min="3081" max="3081" width="9.42578125" style="298" bestFit="1" customWidth="1"/>
    <col min="3082" max="3084" width="9.140625" style="298" bestFit="1" customWidth="1"/>
    <col min="3085" max="3085" width="24.5703125" style="298" customWidth="1"/>
    <col min="3086" max="3086" width="9.140625" style="298"/>
    <col min="3087" max="3087" width="1" style="298" bestFit="1" customWidth="1"/>
    <col min="3088" max="3088" width="1.42578125" style="298" bestFit="1" customWidth="1"/>
    <col min="3089" max="3328" width="9.140625" style="298"/>
    <col min="3329" max="3329" width="26.140625" style="298" bestFit="1" customWidth="1"/>
    <col min="3330" max="3330" width="18.85546875" style="298" customWidth="1"/>
    <col min="3331" max="3331" width="31.85546875" style="298" bestFit="1" customWidth="1"/>
    <col min="3332" max="3332" width="16.140625" style="298" bestFit="1" customWidth="1"/>
    <col min="3333" max="3333" width="12.85546875" style="298" bestFit="1" customWidth="1"/>
    <col min="3334" max="3334" width="12.85546875" style="298" customWidth="1"/>
    <col min="3335" max="3335" width="12.85546875" style="298" bestFit="1" customWidth="1"/>
    <col min="3336" max="3336" width="10" style="298" bestFit="1" customWidth="1"/>
    <col min="3337" max="3337" width="9.42578125" style="298" bestFit="1" customWidth="1"/>
    <col min="3338" max="3340" width="9.140625" style="298" bestFit="1" customWidth="1"/>
    <col min="3341" max="3341" width="24.5703125" style="298" customWidth="1"/>
    <col min="3342" max="3342" width="9.140625" style="298"/>
    <col min="3343" max="3343" width="1" style="298" bestFit="1" customWidth="1"/>
    <col min="3344" max="3344" width="1.42578125" style="298" bestFit="1" customWidth="1"/>
    <col min="3345" max="3584" width="9.140625" style="298"/>
    <col min="3585" max="3585" width="26.140625" style="298" bestFit="1" customWidth="1"/>
    <col min="3586" max="3586" width="18.85546875" style="298" customWidth="1"/>
    <col min="3587" max="3587" width="31.85546875" style="298" bestFit="1" customWidth="1"/>
    <col min="3588" max="3588" width="16.140625" style="298" bestFit="1" customWidth="1"/>
    <col min="3589" max="3589" width="12.85546875" style="298" bestFit="1" customWidth="1"/>
    <col min="3590" max="3590" width="12.85546875" style="298" customWidth="1"/>
    <col min="3591" max="3591" width="12.85546875" style="298" bestFit="1" customWidth="1"/>
    <col min="3592" max="3592" width="10" style="298" bestFit="1" customWidth="1"/>
    <col min="3593" max="3593" width="9.42578125" style="298" bestFit="1" customWidth="1"/>
    <col min="3594" max="3596" width="9.140625" style="298" bestFit="1" customWidth="1"/>
    <col min="3597" max="3597" width="24.5703125" style="298" customWidth="1"/>
    <col min="3598" max="3598" width="9.140625" style="298"/>
    <col min="3599" max="3599" width="1" style="298" bestFit="1" customWidth="1"/>
    <col min="3600" max="3600" width="1.42578125" style="298" bestFit="1" customWidth="1"/>
    <col min="3601" max="3840" width="9.140625" style="298"/>
    <col min="3841" max="3841" width="26.140625" style="298" bestFit="1" customWidth="1"/>
    <col min="3842" max="3842" width="18.85546875" style="298" customWidth="1"/>
    <col min="3843" max="3843" width="31.85546875" style="298" bestFit="1" customWidth="1"/>
    <col min="3844" max="3844" width="16.140625" style="298" bestFit="1" customWidth="1"/>
    <col min="3845" max="3845" width="12.85546875" style="298" bestFit="1" customWidth="1"/>
    <col min="3846" max="3846" width="12.85546875" style="298" customWidth="1"/>
    <col min="3847" max="3847" width="12.85546875" style="298" bestFit="1" customWidth="1"/>
    <col min="3848" max="3848" width="10" style="298" bestFit="1" customWidth="1"/>
    <col min="3849" max="3849" width="9.42578125" style="298" bestFit="1" customWidth="1"/>
    <col min="3850" max="3852" width="9.140625" style="298" bestFit="1" customWidth="1"/>
    <col min="3853" max="3853" width="24.5703125" style="298" customWidth="1"/>
    <col min="3854" max="3854" width="9.140625" style="298"/>
    <col min="3855" max="3855" width="1" style="298" bestFit="1" customWidth="1"/>
    <col min="3856" max="3856" width="1.42578125" style="298" bestFit="1" customWidth="1"/>
    <col min="3857" max="4096" width="9.140625" style="298"/>
    <col min="4097" max="4097" width="26.140625" style="298" bestFit="1" customWidth="1"/>
    <col min="4098" max="4098" width="18.85546875" style="298" customWidth="1"/>
    <col min="4099" max="4099" width="31.85546875" style="298" bestFit="1" customWidth="1"/>
    <col min="4100" max="4100" width="16.140625" style="298" bestFit="1" customWidth="1"/>
    <col min="4101" max="4101" width="12.85546875" style="298" bestFit="1" customWidth="1"/>
    <col min="4102" max="4102" width="12.85546875" style="298" customWidth="1"/>
    <col min="4103" max="4103" width="12.85546875" style="298" bestFit="1" customWidth="1"/>
    <col min="4104" max="4104" width="10" style="298" bestFit="1" customWidth="1"/>
    <col min="4105" max="4105" width="9.42578125" style="298" bestFit="1" customWidth="1"/>
    <col min="4106" max="4108" width="9.140625" style="298" bestFit="1" customWidth="1"/>
    <col min="4109" max="4109" width="24.5703125" style="298" customWidth="1"/>
    <col min="4110" max="4110" width="9.140625" style="298"/>
    <col min="4111" max="4111" width="1" style="298" bestFit="1" customWidth="1"/>
    <col min="4112" max="4112" width="1.42578125" style="298" bestFit="1" customWidth="1"/>
    <col min="4113" max="4352" width="9.140625" style="298"/>
    <col min="4353" max="4353" width="26.140625" style="298" bestFit="1" customWidth="1"/>
    <col min="4354" max="4354" width="18.85546875" style="298" customWidth="1"/>
    <col min="4355" max="4355" width="31.85546875" style="298" bestFit="1" customWidth="1"/>
    <col min="4356" max="4356" width="16.140625" style="298" bestFit="1" customWidth="1"/>
    <col min="4357" max="4357" width="12.85546875" style="298" bestFit="1" customWidth="1"/>
    <col min="4358" max="4358" width="12.85546875" style="298" customWidth="1"/>
    <col min="4359" max="4359" width="12.85546875" style="298" bestFit="1" customWidth="1"/>
    <col min="4360" max="4360" width="10" style="298" bestFit="1" customWidth="1"/>
    <col min="4361" max="4361" width="9.42578125" style="298" bestFit="1" customWidth="1"/>
    <col min="4362" max="4364" width="9.140625" style="298" bestFit="1" customWidth="1"/>
    <col min="4365" max="4365" width="24.5703125" style="298" customWidth="1"/>
    <col min="4366" max="4366" width="9.140625" style="298"/>
    <col min="4367" max="4367" width="1" style="298" bestFit="1" customWidth="1"/>
    <col min="4368" max="4368" width="1.42578125" style="298" bestFit="1" customWidth="1"/>
    <col min="4369" max="4608" width="9.140625" style="298"/>
    <col min="4609" max="4609" width="26.140625" style="298" bestFit="1" customWidth="1"/>
    <col min="4610" max="4610" width="18.85546875" style="298" customWidth="1"/>
    <col min="4611" max="4611" width="31.85546875" style="298" bestFit="1" customWidth="1"/>
    <col min="4612" max="4612" width="16.140625" style="298" bestFit="1" customWidth="1"/>
    <col min="4613" max="4613" width="12.85546875" style="298" bestFit="1" customWidth="1"/>
    <col min="4614" max="4614" width="12.85546875" style="298" customWidth="1"/>
    <col min="4615" max="4615" width="12.85546875" style="298" bestFit="1" customWidth="1"/>
    <col min="4616" max="4616" width="10" style="298" bestFit="1" customWidth="1"/>
    <col min="4617" max="4617" width="9.42578125" style="298" bestFit="1" customWidth="1"/>
    <col min="4618" max="4620" width="9.140625" style="298" bestFit="1" customWidth="1"/>
    <col min="4621" max="4621" width="24.5703125" style="298" customWidth="1"/>
    <col min="4622" max="4622" width="9.140625" style="298"/>
    <col min="4623" max="4623" width="1" style="298" bestFit="1" customWidth="1"/>
    <col min="4624" max="4624" width="1.42578125" style="298" bestFit="1" customWidth="1"/>
    <col min="4625" max="4864" width="9.140625" style="298"/>
    <col min="4865" max="4865" width="26.140625" style="298" bestFit="1" customWidth="1"/>
    <col min="4866" max="4866" width="18.85546875" style="298" customWidth="1"/>
    <col min="4867" max="4867" width="31.85546875" style="298" bestFit="1" customWidth="1"/>
    <col min="4868" max="4868" width="16.140625" style="298" bestFit="1" customWidth="1"/>
    <col min="4869" max="4869" width="12.85546875" style="298" bestFit="1" customWidth="1"/>
    <col min="4870" max="4870" width="12.85546875" style="298" customWidth="1"/>
    <col min="4871" max="4871" width="12.85546875" style="298" bestFit="1" customWidth="1"/>
    <col min="4872" max="4872" width="10" style="298" bestFit="1" customWidth="1"/>
    <col min="4873" max="4873" width="9.42578125" style="298" bestFit="1" customWidth="1"/>
    <col min="4874" max="4876" width="9.140625" style="298" bestFit="1" customWidth="1"/>
    <col min="4877" max="4877" width="24.5703125" style="298" customWidth="1"/>
    <col min="4878" max="4878" width="9.140625" style="298"/>
    <col min="4879" max="4879" width="1" style="298" bestFit="1" customWidth="1"/>
    <col min="4880" max="4880" width="1.42578125" style="298" bestFit="1" customWidth="1"/>
    <col min="4881" max="5120" width="9.140625" style="298"/>
    <col min="5121" max="5121" width="26.140625" style="298" bestFit="1" customWidth="1"/>
    <col min="5122" max="5122" width="18.85546875" style="298" customWidth="1"/>
    <col min="5123" max="5123" width="31.85546875" style="298" bestFit="1" customWidth="1"/>
    <col min="5124" max="5124" width="16.140625" style="298" bestFit="1" customWidth="1"/>
    <col min="5125" max="5125" width="12.85546875" style="298" bestFit="1" customWidth="1"/>
    <col min="5126" max="5126" width="12.85546875" style="298" customWidth="1"/>
    <col min="5127" max="5127" width="12.85546875" style="298" bestFit="1" customWidth="1"/>
    <col min="5128" max="5128" width="10" style="298" bestFit="1" customWidth="1"/>
    <col min="5129" max="5129" width="9.42578125" style="298" bestFit="1" customWidth="1"/>
    <col min="5130" max="5132" width="9.140625" style="298" bestFit="1" customWidth="1"/>
    <col min="5133" max="5133" width="24.5703125" style="298" customWidth="1"/>
    <col min="5134" max="5134" width="9.140625" style="298"/>
    <col min="5135" max="5135" width="1" style="298" bestFit="1" customWidth="1"/>
    <col min="5136" max="5136" width="1.42578125" style="298" bestFit="1" customWidth="1"/>
    <col min="5137" max="5376" width="9.140625" style="298"/>
    <col min="5377" max="5377" width="26.140625" style="298" bestFit="1" customWidth="1"/>
    <col min="5378" max="5378" width="18.85546875" style="298" customWidth="1"/>
    <col min="5379" max="5379" width="31.85546875" style="298" bestFit="1" customWidth="1"/>
    <col min="5380" max="5380" width="16.140625" style="298" bestFit="1" customWidth="1"/>
    <col min="5381" max="5381" width="12.85546875" style="298" bestFit="1" customWidth="1"/>
    <col min="5382" max="5382" width="12.85546875" style="298" customWidth="1"/>
    <col min="5383" max="5383" width="12.85546875" style="298" bestFit="1" customWidth="1"/>
    <col min="5384" max="5384" width="10" style="298" bestFit="1" customWidth="1"/>
    <col min="5385" max="5385" width="9.42578125" style="298" bestFit="1" customWidth="1"/>
    <col min="5386" max="5388" width="9.140625" style="298" bestFit="1" customWidth="1"/>
    <col min="5389" max="5389" width="24.5703125" style="298" customWidth="1"/>
    <col min="5390" max="5390" width="9.140625" style="298"/>
    <col min="5391" max="5391" width="1" style="298" bestFit="1" customWidth="1"/>
    <col min="5392" max="5392" width="1.42578125" style="298" bestFit="1" customWidth="1"/>
    <col min="5393" max="5632" width="9.140625" style="298"/>
    <col min="5633" max="5633" width="26.140625" style="298" bestFit="1" customWidth="1"/>
    <col min="5634" max="5634" width="18.85546875" style="298" customWidth="1"/>
    <col min="5635" max="5635" width="31.85546875" style="298" bestFit="1" customWidth="1"/>
    <col min="5636" max="5636" width="16.140625" style="298" bestFit="1" customWidth="1"/>
    <col min="5637" max="5637" width="12.85546875" style="298" bestFit="1" customWidth="1"/>
    <col min="5638" max="5638" width="12.85546875" style="298" customWidth="1"/>
    <col min="5639" max="5639" width="12.85546875" style="298" bestFit="1" customWidth="1"/>
    <col min="5640" max="5640" width="10" style="298" bestFit="1" customWidth="1"/>
    <col min="5641" max="5641" width="9.42578125" style="298" bestFit="1" customWidth="1"/>
    <col min="5642" max="5644" width="9.140625" style="298" bestFit="1" customWidth="1"/>
    <col min="5645" max="5645" width="24.5703125" style="298" customWidth="1"/>
    <col min="5646" max="5646" width="9.140625" style="298"/>
    <col min="5647" max="5647" width="1" style="298" bestFit="1" customWidth="1"/>
    <col min="5648" max="5648" width="1.42578125" style="298" bestFit="1" customWidth="1"/>
    <col min="5649" max="5888" width="9.140625" style="298"/>
    <col min="5889" max="5889" width="26.140625" style="298" bestFit="1" customWidth="1"/>
    <col min="5890" max="5890" width="18.85546875" style="298" customWidth="1"/>
    <col min="5891" max="5891" width="31.85546875" style="298" bestFit="1" customWidth="1"/>
    <col min="5892" max="5892" width="16.140625" style="298" bestFit="1" customWidth="1"/>
    <col min="5893" max="5893" width="12.85546875" style="298" bestFit="1" customWidth="1"/>
    <col min="5894" max="5894" width="12.85546875" style="298" customWidth="1"/>
    <col min="5895" max="5895" width="12.85546875" style="298" bestFit="1" customWidth="1"/>
    <col min="5896" max="5896" width="10" style="298" bestFit="1" customWidth="1"/>
    <col min="5897" max="5897" width="9.42578125" style="298" bestFit="1" customWidth="1"/>
    <col min="5898" max="5900" width="9.140625" style="298" bestFit="1" customWidth="1"/>
    <col min="5901" max="5901" width="24.5703125" style="298" customWidth="1"/>
    <col min="5902" max="5902" width="9.140625" style="298"/>
    <col min="5903" max="5903" width="1" style="298" bestFit="1" customWidth="1"/>
    <col min="5904" max="5904" width="1.42578125" style="298" bestFit="1" customWidth="1"/>
    <col min="5905" max="6144" width="9.140625" style="298"/>
    <col min="6145" max="6145" width="26.140625" style="298" bestFit="1" customWidth="1"/>
    <col min="6146" max="6146" width="18.85546875" style="298" customWidth="1"/>
    <col min="6147" max="6147" width="31.85546875" style="298" bestFit="1" customWidth="1"/>
    <col min="6148" max="6148" width="16.140625" style="298" bestFit="1" customWidth="1"/>
    <col min="6149" max="6149" width="12.85546875" style="298" bestFit="1" customWidth="1"/>
    <col min="6150" max="6150" width="12.85546875" style="298" customWidth="1"/>
    <col min="6151" max="6151" width="12.85546875" style="298" bestFit="1" customWidth="1"/>
    <col min="6152" max="6152" width="10" style="298" bestFit="1" customWidth="1"/>
    <col min="6153" max="6153" width="9.42578125" style="298" bestFit="1" customWidth="1"/>
    <col min="6154" max="6156" width="9.140625" style="298" bestFit="1" customWidth="1"/>
    <col min="6157" max="6157" width="24.5703125" style="298" customWidth="1"/>
    <col min="6158" max="6158" width="9.140625" style="298"/>
    <col min="6159" max="6159" width="1" style="298" bestFit="1" customWidth="1"/>
    <col min="6160" max="6160" width="1.42578125" style="298" bestFit="1" customWidth="1"/>
    <col min="6161" max="6400" width="9.140625" style="298"/>
    <col min="6401" max="6401" width="26.140625" style="298" bestFit="1" customWidth="1"/>
    <col min="6402" max="6402" width="18.85546875" style="298" customWidth="1"/>
    <col min="6403" max="6403" width="31.85546875" style="298" bestFit="1" customWidth="1"/>
    <col min="6404" max="6404" width="16.140625" style="298" bestFit="1" customWidth="1"/>
    <col min="6405" max="6405" width="12.85546875" style="298" bestFit="1" customWidth="1"/>
    <col min="6406" max="6406" width="12.85546875" style="298" customWidth="1"/>
    <col min="6407" max="6407" width="12.85546875" style="298" bestFit="1" customWidth="1"/>
    <col min="6408" max="6408" width="10" style="298" bestFit="1" customWidth="1"/>
    <col min="6409" max="6409" width="9.42578125" style="298" bestFit="1" customWidth="1"/>
    <col min="6410" max="6412" width="9.140625" style="298" bestFit="1" customWidth="1"/>
    <col min="6413" max="6413" width="24.5703125" style="298" customWidth="1"/>
    <col min="6414" max="6414" width="9.140625" style="298"/>
    <col min="6415" max="6415" width="1" style="298" bestFit="1" customWidth="1"/>
    <col min="6416" max="6416" width="1.42578125" style="298" bestFit="1" customWidth="1"/>
    <col min="6417" max="6656" width="9.140625" style="298"/>
    <col min="6657" max="6657" width="26.140625" style="298" bestFit="1" customWidth="1"/>
    <col min="6658" max="6658" width="18.85546875" style="298" customWidth="1"/>
    <col min="6659" max="6659" width="31.85546875" style="298" bestFit="1" customWidth="1"/>
    <col min="6660" max="6660" width="16.140625" style="298" bestFit="1" customWidth="1"/>
    <col min="6661" max="6661" width="12.85546875" style="298" bestFit="1" customWidth="1"/>
    <col min="6662" max="6662" width="12.85546875" style="298" customWidth="1"/>
    <col min="6663" max="6663" width="12.85546875" style="298" bestFit="1" customWidth="1"/>
    <col min="6664" max="6664" width="10" style="298" bestFit="1" customWidth="1"/>
    <col min="6665" max="6665" width="9.42578125" style="298" bestFit="1" customWidth="1"/>
    <col min="6666" max="6668" width="9.140625" style="298" bestFit="1" customWidth="1"/>
    <col min="6669" max="6669" width="24.5703125" style="298" customWidth="1"/>
    <col min="6670" max="6670" width="9.140625" style="298"/>
    <col min="6671" max="6671" width="1" style="298" bestFit="1" customWidth="1"/>
    <col min="6672" max="6672" width="1.42578125" style="298" bestFit="1" customWidth="1"/>
    <col min="6673" max="6912" width="9.140625" style="298"/>
    <col min="6913" max="6913" width="26.140625" style="298" bestFit="1" customWidth="1"/>
    <col min="6914" max="6914" width="18.85546875" style="298" customWidth="1"/>
    <col min="6915" max="6915" width="31.85546875" style="298" bestFit="1" customWidth="1"/>
    <col min="6916" max="6916" width="16.140625" style="298" bestFit="1" customWidth="1"/>
    <col min="6917" max="6917" width="12.85546875" style="298" bestFit="1" customWidth="1"/>
    <col min="6918" max="6918" width="12.85546875" style="298" customWidth="1"/>
    <col min="6919" max="6919" width="12.85546875" style="298" bestFit="1" customWidth="1"/>
    <col min="6920" max="6920" width="10" style="298" bestFit="1" customWidth="1"/>
    <col min="6921" max="6921" width="9.42578125" style="298" bestFit="1" customWidth="1"/>
    <col min="6922" max="6924" width="9.140625" style="298" bestFit="1" customWidth="1"/>
    <col min="6925" max="6925" width="24.5703125" style="298" customWidth="1"/>
    <col min="6926" max="6926" width="9.140625" style="298"/>
    <col min="6927" max="6927" width="1" style="298" bestFit="1" customWidth="1"/>
    <col min="6928" max="6928" width="1.42578125" style="298" bestFit="1" customWidth="1"/>
    <col min="6929" max="7168" width="9.140625" style="298"/>
    <col min="7169" max="7169" width="26.140625" style="298" bestFit="1" customWidth="1"/>
    <col min="7170" max="7170" width="18.85546875" style="298" customWidth="1"/>
    <col min="7171" max="7171" width="31.85546875" style="298" bestFit="1" customWidth="1"/>
    <col min="7172" max="7172" width="16.140625" style="298" bestFit="1" customWidth="1"/>
    <col min="7173" max="7173" width="12.85546875" style="298" bestFit="1" customWidth="1"/>
    <col min="7174" max="7174" width="12.85546875" style="298" customWidth="1"/>
    <col min="7175" max="7175" width="12.85546875" style="298" bestFit="1" customWidth="1"/>
    <col min="7176" max="7176" width="10" style="298" bestFit="1" customWidth="1"/>
    <col min="7177" max="7177" width="9.42578125" style="298" bestFit="1" customWidth="1"/>
    <col min="7178" max="7180" width="9.140625" style="298" bestFit="1" customWidth="1"/>
    <col min="7181" max="7181" width="24.5703125" style="298" customWidth="1"/>
    <col min="7182" max="7182" width="9.140625" style="298"/>
    <col min="7183" max="7183" width="1" style="298" bestFit="1" customWidth="1"/>
    <col min="7184" max="7184" width="1.42578125" style="298" bestFit="1" customWidth="1"/>
    <col min="7185" max="7424" width="9.140625" style="298"/>
    <col min="7425" max="7425" width="26.140625" style="298" bestFit="1" customWidth="1"/>
    <col min="7426" max="7426" width="18.85546875" style="298" customWidth="1"/>
    <col min="7427" max="7427" width="31.85546875" style="298" bestFit="1" customWidth="1"/>
    <col min="7428" max="7428" width="16.140625" style="298" bestFit="1" customWidth="1"/>
    <col min="7429" max="7429" width="12.85546875" style="298" bestFit="1" customWidth="1"/>
    <col min="7430" max="7430" width="12.85546875" style="298" customWidth="1"/>
    <col min="7431" max="7431" width="12.85546875" style="298" bestFit="1" customWidth="1"/>
    <col min="7432" max="7432" width="10" style="298" bestFit="1" customWidth="1"/>
    <col min="7433" max="7433" width="9.42578125" style="298" bestFit="1" customWidth="1"/>
    <col min="7434" max="7436" width="9.140625" style="298" bestFit="1" customWidth="1"/>
    <col min="7437" max="7437" width="24.5703125" style="298" customWidth="1"/>
    <col min="7438" max="7438" width="9.140625" style="298"/>
    <col min="7439" max="7439" width="1" style="298" bestFit="1" customWidth="1"/>
    <col min="7440" max="7440" width="1.42578125" style="298" bestFit="1" customWidth="1"/>
    <col min="7441" max="7680" width="9.140625" style="298"/>
    <col min="7681" max="7681" width="26.140625" style="298" bestFit="1" customWidth="1"/>
    <col min="7682" max="7682" width="18.85546875" style="298" customWidth="1"/>
    <col min="7683" max="7683" width="31.85546875" style="298" bestFit="1" customWidth="1"/>
    <col min="7684" max="7684" width="16.140625" style="298" bestFit="1" customWidth="1"/>
    <col min="7685" max="7685" width="12.85546875" style="298" bestFit="1" customWidth="1"/>
    <col min="7686" max="7686" width="12.85546875" style="298" customWidth="1"/>
    <col min="7687" max="7687" width="12.85546875" style="298" bestFit="1" customWidth="1"/>
    <col min="7688" max="7688" width="10" style="298" bestFit="1" customWidth="1"/>
    <col min="7689" max="7689" width="9.42578125" style="298" bestFit="1" customWidth="1"/>
    <col min="7690" max="7692" width="9.140625" style="298" bestFit="1" customWidth="1"/>
    <col min="7693" max="7693" width="24.5703125" style="298" customWidth="1"/>
    <col min="7694" max="7694" width="9.140625" style="298"/>
    <col min="7695" max="7695" width="1" style="298" bestFit="1" customWidth="1"/>
    <col min="7696" max="7696" width="1.42578125" style="298" bestFit="1" customWidth="1"/>
    <col min="7697" max="7936" width="9.140625" style="298"/>
    <col min="7937" max="7937" width="26.140625" style="298" bestFit="1" customWidth="1"/>
    <col min="7938" max="7938" width="18.85546875" style="298" customWidth="1"/>
    <col min="7939" max="7939" width="31.85546875" style="298" bestFit="1" customWidth="1"/>
    <col min="7940" max="7940" width="16.140625" style="298" bestFit="1" customWidth="1"/>
    <col min="7941" max="7941" width="12.85546875" style="298" bestFit="1" customWidth="1"/>
    <col min="7942" max="7942" width="12.85546875" style="298" customWidth="1"/>
    <col min="7943" max="7943" width="12.85546875" style="298" bestFit="1" customWidth="1"/>
    <col min="7944" max="7944" width="10" style="298" bestFit="1" customWidth="1"/>
    <col min="7945" max="7945" width="9.42578125" style="298" bestFit="1" customWidth="1"/>
    <col min="7946" max="7948" width="9.140625" style="298" bestFit="1" customWidth="1"/>
    <col min="7949" max="7949" width="24.5703125" style="298" customWidth="1"/>
    <col min="7950" max="7950" width="9.140625" style="298"/>
    <col min="7951" max="7951" width="1" style="298" bestFit="1" customWidth="1"/>
    <col min="7952" max="7952" width="1.42578125" style="298" bestFit="1" customWidth="1"/>
    <col min="7953" max="8192" width="9.140625" style="298"/>
    <col min="8193" max="8193" width="26.140625" style="298" bestFit="1" customWidth="1"/>
    <col min="8194" max="8194" width="18.85546875" style="298" customWidth="1"/>
    <col min="8195" max="8195" width="31.85546875" style="298" bestFit="1" customWidth="1"/>
    <col min="8196" max="8196" width="16.140625" style="298" bestFit="1" customWidth="1"/>
    <col min="8197" max="8197" width="12.85546875" style="298" bestFit="1" customWidth="1"/>
    <col min="8198" max="8198" width="12.85546875" style="298" customWidth="1"/>
    <col min="8199" max="8199" width="12.85546875" style="298" bestFit="1" customWidth="1"/>
    <col min="8200" max="8200" width="10" style="298" bestFit="1" customWidth="1"/>
    <col min="8201" max="8201" width="9.42578125" style="298" bestFit="1" customWidth="1"/>
    <col min="8202" max="8204" width="9.140625" style="298" bestFit="1" customWidth="1"/>
    <col min="8205" max="8205" width="24.5703125" style="298" customWidth="1"/>
    <col min="8206" max="8206" width="9.140625" style="298"/>
    <col min="8207" max="8207" width="1" style="298" bestFit="1" customWidth="1"/>
    <col min="8208" max="8208" width="1.42578125" style="298" bestFit="1" customWidth="1"/>
    <col min="8209" max="8448" width="9.140625" style="298"/>
    <col min="8449" max="8449" width="26.140625" style="298" bestFit="1" customWidth="1"/>
    <col min="8450" max="8450" width="18.85546875" style="298" customWidth="1"/>
    <col min="8451" max="8451" width="31.85546875" style="298" bestFit="1" customWidth="1"/>
    <col min="8452" max="8452" width="16.140625" style="298" bestFit="1" customWidth="1"/>
    <col min="8453" max="8453" width="12.85546875" style="298" bestFit="1" customWidth="1"/>
    <col min="8454" max="8454" width="12.85546875" style="298" customWidth="1"/>
    <col min="8455" max="8455" width="12.85546875" style="298" bestFit="1" customWidth="1"/>
    <col min="8456" max="8456" width="10" style="298" bestFit="1" customWidth="1"/>
    <col min="8457" max="8457" width="9.42578125" style="298" bestFit="1" customWidth="1"/>
    <col min="8458" max="8460" width="9.140625" style="298" bestFit="1" customWidth="1"/>
    <col min="8461" max="8461" width="24.5703125" style="298" customWidth="1"/>
    <col min="8462" max="8462" width="9.140625" style="298"/>
    <col min="8463" max="8463" width="1" style="298" bestFit="1" customWidth="1"/>
    <col min="8464" max="8464" width="1.42578125" style="298" bestFit="1" customWidth="1"/>
    <col min="8465" max="8704" width="9.140625" style="298"/>
    <col min="8705" max="8705" width="26.140625" style="298" bestFit="1" customWidth="1"/>
    <col min="8706" max="8706" width="18.85546875" style="298" customWidth="1"/>
    <col min="8707" max="8707" width="31.85546875" style="298" bestFit="1" customWidth="1"/>
    <col min="8708" max="8708" width="16.140625" style="298" bestFit="1" customWidth="1"/>
    <col min="8709" max="8709" width="12.85546875" style="298" bestFit="1" customWidth="1"/>
    <col min="8710" max="8710" width="12.85546875" style="298" customWidth="1"/>
    <col min="8711" max="8711" width="12.85546875" style="298" bestFit="1" customWidth="1"/>
    <col min="8712" max="8712" width="10" style="298" bestFit="1" customWidth="1"/>
    <col min="8713" max="8713" width="9.42578125" style="298" bestFit="1" customWidth="1"/>
    <col min="8714" max="8716" width="9.140625" style="298" bestFit="1" customWidth="1"/>
    <col min="8717" max="8717" width="24.5703125" style="298" customWidth="1"/>
    <col min="8718" max="8718" width="9.140625" style="298"/>
    <col min="8719" max="8719" width="1" style="298" bestFit="1" customWidth="1"/>
    <col min="8720" max="8720" width="1.42578125" style="298" bestFit="1" customWidth="1"/>
    <col min="8721" max="8960" width="9.140625" style="298"/>
    <col min="8961" max="8961" width="26.140625" style="298" bestFit="1" customWidth="1"/>
    <col min="8962" max="8962" width="18.85546875" style="298" customWidth="1"/>
    <col min="8963" max="8963" width="31.85546875" style="298" bestFit="1" customWidth="1"/>
    <col min="8964" max="8964" width="16.140625" style="298" bestFit="1" customWidth="1"/>
    <col min="8965" max="8965" width="12.85546875" style="298" bestFit="1" customWidth="1"/>
    <col min="8966" max="8966" width="12.85546875" style="298" customWidth="1"/>
    <col min="8967" max="8967" width="12.85546875" style="298" bestFit="1" customWidth="1"/>
    <col min="8968" max="8968" width="10" style="298" bestFit="1" customWidth="1"/>
    <col min="8969" max="8969" width="9.42578125" style="298" bestFit="1" customWidth="1"/>
    <col min="8970" max="8972" width="9.140625" style="298" bestFit="1" customWidth="1"/>
    <col min="8973" max="8973" width="24.5703125" style="298" customWidth="1"/>
    <col min="8974" max="8974" width="9.140625" style="298"/>
    <col min="8975" max="8975" width="1" style="298" bestFit="1" customWidth="1"/>
    <col min="8976" max="8976" width="1.42578125" style="298" bestFit="1" customWidth="1"/>
    <col min="8977" max="9216" width="9.140625" style="298"/>
    <col min="9217" max="9217" width="26.140625" style="298" bestFit="1" customWidth="1"/>
    <col min="9218" max="9218" width="18.85546875" style="298" customWidth="1"/>
    <col min="9219" max="9219" width="31.85546875" style="298" bestFit="1" customWidth="1"/>
    <col min="9220" max="9220" width="16.140625" style="298" bestFit="1" customWidth="1"/>
    <col min="9221" max="9221" width="12.85546875" style="298" bestFit="1" customWidth="1"/>
    <col min="9222" max="9222" width="12.85546875" style="298" customWidth="1"/>
    <col min="9223" max="9223" width="12.85546875" style="298" bestFit="1" customWidth="1"/>
    <col min="9224" max="9224" width="10" style="298" bestFit="1" customWidth="1"/>
    <col min="9225" max="9225" width="9.42578125" style="298" bestFit="1" customWidth="1"/>
    <col min="9226" max="9228" width="9.140625" style="298" bestFit="1" customWidth="1"/>
    <col min="9229" max="9229" width="24.5703125" style="298" customWidth="1"/>
    <col min="9230" max="9230" width="9.140625" style="298"/>
    <col min="9231" max="9231" width="1" style="298" bestFit="1" customWidth="1"/>
    <col min="9232" max="9232" width="1.42578125" style="298" bestFit="1" customWidth="1"/>
    <col min="9233" max="9472" width="9.140625" style="298"/>
    <col min="9473" max="9473" width="26.140625" style="298" bestFit="1" customWidth="1"/>
    <col min="9474" max="9474" width="18.85546875" style="298" customWidth="1"/>
    <col min="9475" max="9475" width="31.85546875" style="298" bestFit="1" customWidth="1"/>
    <col min="9476" max="9476" width="16.140625" style="298" bestFit="1" customWidth="1"/>
    <col min="9477" max="9477" width="12.85546875" style="298" bestFit="1" customWidth="1"/>
    <col min="9478" max="9478" width="12.85546875" style="298" customWidth="1"/>
    <col min="9479" max="9479" width="12.85546875" style="298" bestFit="1" customWidth="1"/>
    <col min="9480" max="9480" width="10" style="298" bestFit="1" customWidth="1"/>
    <col min="9481" max="9481" width="9.42578125" style="298" bestFit="1" customWidth="1"/>
    <col min="9482" max="9484" width="9.140625" style="298" bestFit="1" customWidth="1"/>
    <col min="9485" max="9485" width="24.5703125" style="298" customWidth="1"/>
    <col min="9486" max="9486" width="9.140625" style="298"/>
    <col min="9487" max="9487" width="1" style="298" bestFit="1" customWidth="1"/>
    <col min="9488" max="9488" width="1.42578125" style="298" bestFit="1" customWidth="1"/>
    <col min="9489" max="9728" width="9.140625" style="298"/>
    <col min="9729" max="9729" width="26.140625" style="298" bestFit="1" customWidth="1"/>
    <col min="9730" max="9730" width="18.85546875" style="298" customWidth="1"/>
    <col min="9731" max="9731" width="31.85546875" style="298" bestFit="1" customWidth="1"/>
    <col min="9732" max="9732" width="16.140625" style="298" bestFit="1" customWidth="1"/>
    <col min="9733" max="9733" width="12.85546875" style="298" bestFit="1" customWidth="1"/>
    <col min="9734" max="9734" width="12.85546875" style="298" customWidth="1"/>
    <col min="9735" max="9735" width="12.85546875" style="298" bestFit="1" customWidth="1"/>
    <col min="9736" max="9736" width="10" style="298" bestFit="1" customWidth="1"/>
    <col min="9737" max="9737" width="9.42578125" style="298" bestFit="1" customWidth="1"/>
    <col min="9738" max="9740" width="9.140625" style="298" bestFit="1" customWidth="1"/>
    <col min="9741" max="9741" width="24.5703125" style="298" customWidth="1"/>
    <col min="9742" max="9742" width="9.140625" style="298"/>
    <col min="9743" max="9743" width="1" style="298" bestFit="1" customWidth="1"/>
    <col min="9744" max="9744" width="1.42578125" style="298" bestFit="1" customWidth="1"/>
    <col min="9745" max="9984" width="9.140625" style="298"/>
    <col min="9985" max="9985" width="26.140625" style="298" bestFit="1" customWidth="1"/>
    <col min="9986" max="9986" width="18.85546875" style="298" customWidth="1"/>
    <col min="9987" max="9987" width="31.85546875" style="298" bestFit="1" customWidth="1"/>
    <col min="9988" max="9988" width="16.140625" style="298" bestFit="1" customWidth="1"/>
    <col min="9989" max="9989" width="12.85546875" style="298" bestFit="1" customWidth="1"/>
    <col min="9990" max="9990" width="12.85546875" style="298" customWidth="1"/>
    <col min="9991" max="9991" width="12.85546875" style="298" bestFit="1" customWidth="1"/>
    <col min="9992" max="9992" width="10" style="298" bestFit="1" customWidth="1"/>
    <col min="9993" max="9993" width="9.42578125" style="298" bestFit="1" customWidth="1"/>
    <col min="9994" max="9996" width="9.140625" style="298" bestFit="1" customWidth="1"/>
    <col min="9997" max="9997" width="24.5703125" style="298" customWidth="1"/>
    <col min="9998" max="9998" width="9.140625" style="298"/>
    <col min="9999" max="9999" width="1" style="298" bestFit="1" customWidth="1"/>
    <col min="10000" max="10000" width="1.42578125" style="298" bestFit="1" customWidth="1"/>
    <col min="10001" max="10240" width="9.140625" style="298"/>
    <col min="10241" max="10241" width="26.140625" style="298" bestFit="1" customWidth="1"/>
    <col min="10242" max="10242" width="18.85546875" style="298" customWidth="1"/>
    <col min="10243" max="10243" width="31.85546875" style="298" bestFit="1" customWidth="1"/>
    <col min="10244" max="10244" width="16.140625" style="298" bestFit="1" customWidth="1"/>
    <col min="10245" max="10245" width="12.85546875" style="298" bestFit="1" customWidth="1"/>
    <col min="10246" max="10246" width="12.85546875" style="298" customWidth="1"/>
    <col min="10247" max="10247" width="12.85546875" style="298" bestFit="1" customWidth="1"/>
    <col min="10248" max="10248" width="10" style="298" bestFit="1" customWidth="1"/>
    <col min="10249" max="10249" width="9.42578125" style="298" bestFit="1" customWidth="1"/>
    <col min="10250" max="10252" width="9.140625" style="298" bestFit="1" customWidth="1"/>
    <col min="10253" max="10253" width="24.5703125" style="298" customWidth="1"/>
    <col min="10254" max="10254" width="9.140625" style="298"/>
    <col min="10255" max="10255" width="1" style="298" bestFit="1" customWidth="1"/>
    <col min="10256" max="10256" width="1.42578125" style="298" bestFit="1" customWidth="1"/>
    <col min="10257" max="10496" width="9.140625" style="298"/>
    <col min="10497" max="10497" width="26.140625" style="298" bestFit="1" customWidth="1"/>
    <col min="10498" max="10498" width="18.85546875" style="298" customWidth="1"/>
    <col min="10499" max="10499" width="31.85546875" style="298" bestFit="1" customWidth="1"/>
    <col min="10500" max="10500" width="16.140625" style="298" bestFit="1" customWidth="1"/>
    <col min="10501" max="10501" width="12.85546875" style="298" bestFit="1" customWidth="1"/>
    <col min="10502" max="10502" width="12.85546875" style="298" customWidth="1"/>
    <col min="10503" max="10503" width="12.85546875" style="298" bestFit="1" customWidth="1"/>
    <col min="10504" max="10504" width="10" style="298" bestFit="1" customWidth="1"/>
    <col min="10505" max="10505" width="9.42578125" style="298" bestFit="1" customWidth="1"/>
    <col min="10506" max="10508" width="9.140625" style="298" bestFit="1" customWidth="1"/>
    <col min="10509" max="10509" width="24.5703125" style="298" customWidth="1"/>
    <col min="10510" max="10510" width="9.140625" style="298"/>
    <col min="10511" max="10511" width="1" style="298" bestFit="1" customWidth="1"/>
    <col min="10512" max="10512" width="1.42578125" style="298" bestFit="1" customWidth="1"/>
    <col min="10513" max="10752" width="9.140625" style="298"/>
    <col min="10753" max="10753" width="26.140625" style="298" bestFit="1" customWidth="1"/>
    <col min="10754" max="10754" width="18.85546875" style="298" customWidth="1"/>
    <col min="10755" max="10755" width="31.85546875" style="298" bestFit="1" customWidth="1"/>
    <col min="10756" max="10756" width="16.140625" style="298" bestFit="1" customWidth="1"/>
    <col min="10757" max="10757" width="12.85546875" style="298" bestFit="1" customWidth="1"/>
    <col min="10758" max="10758" width="12.85546875" style="298" customWidth="1"/>
    <col min="10759" max="10759" width="12.85546875" style="298" bestFit="1" customWidth="1"/>
    <col min="10760" max="10760" width="10" style="298" bestFit="1" customWidth="1"/>
    <col min="10761" max="10761" width="9.42578125" style="298" bestFit="1" customWidth="1"/>
    <col min="10762" max="10764" width="9.140625" style="298" bestFit="1" customWidth="1"/>
    <col min="10765" max="10765" width="24.5703125" style="298" customWidth="1"/>
    <col min="10766" max="10766" width="9.140625" style="298"/>
    <col min="10767" max="10767" width="1" style="298" bestFit="1" customWidth="1"/>
    <col min="10768" max="10768" width="1.42578125" style="298" bestFit="1" customWidth="1"/>
    <col min="10769" max="11008" width="9.140625" style="298"/>
    <col min="11009" max="11009" width="26.140625" style="298" bestFit="1" customWidth="1"/>
    <col min="11010" max="11010" width="18.85546875" style="298" customWidth="1"/>
    <col min="11011" max="11011" width="31.85546875" style="298" bestFit="1" customWidth="1"/>
    <col min="11012" max="11012" width="16.140625" style="298" bestFit="1" customWidth="1"/>
    <col min="11013" max="11013" width="12.85546875" style="298" bestFit="1" customWidth="1"/>
    <col min="11014" max="11014" width="12.85546875" style="298" customWidth="1"/>
    <col min="11015" max="11015" width="12.85546875" style="298" bestFit="1" customWidth="1"/>
    <col min="11016" max="11016" width="10" style="298" bestFit="1" customWidth="1"/>
    <col min="11017" max="11017" width="9.42578125" style="298" bestFit="1" customWidth="1"/>
    <col min="11018" max="11020" width="9.140625" style="298" bestFit="1" customWidth="1"/>
    <col min="11021" max="11021" width="24.5703125" style="298" customWidth="1"/>
    <col min="11022" max="11022" width="9.140625" style="298"/>
    <col min="11023" max="11023" width="1" style="298" bestFit="1" customWidth="1"/>
    <col min="11024" max="11024" width="1.42578125" style="298" bestFit="1" customWidth="1"/>
    <col min="11025" max="11264" width="9.140625" style="298"/>
    <col min="11265" max="11265" width="26.140625" style="298" bestFit="1" customWidth="1"/>
    <col min="11266" max="11266" width="18.85546875" style="298" customWidth="1"/>
    <col min="11267" max="11267" width="31.85546875" style="298" bestFit="1" customWidth="1"/>
    <col min="11268" max="11268" width="16.140625" style="298" bestFit="1" customWidth="1"/>
    <col min="11269" max="11269" width="12.85546875" style="298" bestFit="1" customWidth="1"/>
    <col min="11270" max="11270" width="12.85546875" style="298" customWidth="1"/>
    <col min="11271" max="11271" width="12.85546875" style="298" bestFit="1" customWidth="1"/>
    <col min="11272" max="11272" width="10" style="298" bestFit="1" customWidth="1"/>
    <col min="11273" max="11273" width="9.42578125" style="298" bestFit="1" customWidth="1"/>
    <col min="11274" max="11276" width="9.140625" style="298" bestFit="1" customWidth="1"/>
    <col min="11277" max="11277" width="24.5703125" style="298" customWidth="1"/>
    <col min="11278" max="11278" width="9.140625" style="298"/>
    <col min="11279" max="11279" width="1" style="298" bestFit="1" customWidth="1"/>
    <col min="11280" max="11280" width="1.42578125" style="298" bestFit="1" customWidth="1"/>
    <col min="11281" max="11520" width="9.140625" style="298"/>
    <col min="11521" max="11521" width="26.140625" style="298" bestFit="1" customWidth="1"/>
    <col min="11522" max="11522" width="18.85546875" style="298" customWidth="1"/>
    <col min="11523" max="11523" width="31.85546875" style="298" bestFit="1" customWidth="1"/>
    <col min="11524" max="11524" width="16.140625" style="298" bestFit="1" customWidth="1"/>
    <col min="11525" max="11525" width="12.85546875" style="298" bestFit="1" customWidth="1"/>
    <col min="11526" max="11526" width="12.85546875" style="298" customWidth="1"/>
    <col min="11527" max="11527" width="12.85546875" style="298" bestFit="1" customWidth="1"/>
    <col min="11528" max="11528" width="10" style="298" bestFit="1" customWidth="1"/>
    <col min="11529" max="11529" width="9.42578125" style="298" bestFit="1" customWidth="1"/>
    <col min="11530" max="11532" width="9.140625" style="298" bestFit="1" customWidth="1"/>
    <col min="11533" max="11533" width="24.5703125" style="298" customWidth="1"/>
    <col min="11534" max="11534" width="9.140625" style="298"/>
    <col min="11535" max="11535" width="1" style="298" bestFit="1" customWidth="1"/>
    <col min="11536" max="11536" width="1.42578125" style="298" bestFit="1" customWidth="1"/>
    <col min="11537" max="11776" width="9.140625" style="298"/>
    <col min="11777" max="11777" width="26.140625" style="298" bestFit="1" customWidth="1"/>
    <col min="11778" max="11778" width="18.85546875" style="298" customWidth="1"/>
    <col min="11779" max="11779" width="31.85546875" style="298" bestFit="1" customWidth="1"/>
    <col min="11780" max="11780" width="16.140625" style="298" bestFit="1" customWidth="1"/>
    <col min="11781" max="11781" width="12.85546875" style="298" bestFit="1" customWidth="1"/>
    <col min="11782" max="11782" width="12.85546875" style="298" customWidth="1"/>
    <col min="11783" max="11783" width="12.85546875" style="298" bestFit="1" customWidth="1"/>
    <col min="11784" max="11784" width="10" style="298" bestFit="1" customWidth="1"/>
    <col min="11785" max="11785" width="9.42578125" style="298" bestFit="1" customWidth="1"/>
    <col min="11786" max="11788" width="9.140625" style="298" bestFit="1" customWidth="1"/>
    <col min="11789" max="11789" width="24.5703125" style="298" customWidth="1"/>
    <col min="11790" max="11790" width="9.140625" style="298"/>
    <col min="11791" max="11791" width="1" style="298" bestFit="1" customWidth="1"/>
    <col min="11792" max="11792" width="1.42578125" style="298" bestFit="1" customWidth="1"/>
    <col min="11793" max="12032" width="9.140625" style="298"/>
    <col min="12033" max="12033" width="26.140625" style="298" bestFit="1" customWidth="1"/>
    <col min="12034" max="12034" width="18.85546875" style="298" customWidth="1"/>
    <col min="12035" max="12035" width="31.85546875" style="298" bestFit="1" customWidth="1"/>
    <col min="12036" max="12036" width="16.140625" style="298" bestFit="1" customWidth="1"/>
    <col min="12037" max="12037" width="12.85546875" style="298" bestFit="1" customWidth="1"/>
    <col min="12038" max="12038" width="12.85546875" style="298" customWidth="1"/>
    <col min="12039" max="12039" width="12.85546875" style="298" bestFit="1" customWidth="1"/>
    <col min="12040" max="12040" width="10" style="298" bestFit="1" customWidth="1"/>
    <col min="12041" max="12041" width="9.42578125" style="298" bestFit="1" customWidth="1"/>
    <col min="12042" max="12044" width="9.140625" style="298" bestFit="1" customWidth="1"/>
    <col min="12045" max="12045" width="24.5703125" style="298" customWidth="1"/>
    <col min="12046" max="12046" width="9.140625" style="298"/>
    <col min="12047" max="12047" width="1" style="298" bestFit="1" customWidth="1"/>
    <col min="12048" max="12048" width="1.42578125" style="298" bestFit="1" customWidth="1"/>
    <col min="12049" max="12288" width="9.140625" style="298"/>
    <col min="12289" max="12289" width="26.140625" style="298" bestFit="1" customWidth="1"/>
    <col min="12290" max="12290" width="18.85546875" style="298" customWidth="1"/>
    <col min="12291" max="12291" width="31.85546875" style="298" bestFit="1" customWidth="1"/>
    <col min="12292" max="12292" width="16.140625" style="298" bestFit="1" customWidth="1"/>
    <col min="12293" max="12293" width="12.85546875" style="298" bestFit="1" customWidth="1"/>
    <col min="12294" max="12294" width="12.85546875" style="298" customWidth="1"/>
    <col min="12295" max="12295" width="12.85546875" style="298" bestFit="1" customWidth="1"/>
    <col min="12296" max="12296" width="10" style="298" bestFit="1" customWidth="1"/>
    <col min="12297" max="12297" width="9.42578125" style="298" bestFit="1" customWidth="1"/>
    <col min="12298" max="12300" width="9.140625" style="298" bestFit="1" customWidth="1"/>
    <col min="12301" max="12301" width="24.5703125" style="298" customWidth="1"/>
    <col min="12302" max="12302" width="9.140625" style="298"/>
    <col min="12303" max="12303" width="1" style="298" bestFit="1" customWidth="1"/>
    <col min="12304" max="12304" width="1.42578125" style="298" bestFit="1" customWidth="1"/>
    <col min="12305" max="12544" width="9.140625" style="298"/>
    <col min="12545" max="12545" width="26.140625" style="298" bestFit="1" customWidth="1"/>
    <col min="12546" max="12546" width="18.85546875" style="298" customWidth="1"/>
    <col min="12547" max="12547" width="31.85546875" style="298" bestFit="1" customWidth="1"/>
    <col min="12548" max="12548" width="16.140625" style="298" bestFit="1" customWidth="1"/>
    <col min="12549" max="12549" width="12.85546875" style="298" bestFit="1" customWidth="1"/>
    <col min="12550" max="12550" width="12.85546875" style="298" customWidth="1"/>
    <col min="12551" max="12551" width="12.85546875" style="298" bestFit="1" customWidth="1"/>
    <col min="12552" max="12552" width="10" style="298" bestFit="1" customWidth="1"/>
    <col min="12553" max="12553" width="9.42578125" style="298" bestFit="1" customWidth="1"/>
    <col min="12554" max="12556" width="9.140625" style="298" bestFit="1" customWidth="1"/>
    <col min="12557" max="12557" width="24.5703125" style="298" customWidth="1"/>
    <col min="12558" max="12558" width="9.140625" style="298"/>
    <col min="12559" max="12559" width="1" style="298" bestFit="1" customWidth="1"/>
    <col min="12560" max="12560" width="1.42578125" style="298" bestFit="1" customWidth="1"/>
    <col min="12561" max="12800" width="9.140625" style="298"/>
    <col min="12801" max="12801" width="26.140625" style="298" bestFit="1" customWidth="1"/>
    <col min="12802" max="12802" width="18.85546875" style="298" customWidth="1"/>
    <col min="12803" max="12803" width="31.85546875" style="298" bestFit="1" customWidth="1"/>
    <col min="12804" max="12804" width="16.140625" style="298" bestFit="1" customWidth="1"/>
    <col min="12805" max="12805" width="12.85546875" style="298" bestFit="1" customWidth="1"/>
    <col min="12806" max="12806" width="12.85546875" style="298" customWidth="1"/>
    <col min="12807" max="12807" width="12.85546875" style="298" bestFit="1" customWidth="1"/>
    <col min="12808" max="12808" width="10" style="298" bestFit="1" customWidth="1"/>
    <col min="12809" max="12809" width="9.42578125" style="298" bestFit="1" customWidth="1"/>
    <col min="12810" max="12812" width="9.140625" style="298" bestFit="1" customWidth="1"/>
    <col min="12813" max="12813" width="24.5703125" style="298" customWidth="1"/>
    <col min="12814" max="12814" width="9.140625" style="298"/>
    <col min="12815" max="12815" width="1" style="298" bestFit="1" customWidth="1"/>
    <col min="12816" max="12816" width="1.42578125" style="298" bestFit="1" customWidth="1"/>
    <col min="12817" max="13056" width="9.140625" style="298"/>
    <col min="13057" max="13057" width="26.140625" style="298" bestFit="1" customWidth="1"/>
    <col min="13058" max="13058" width="18.85546875" style="298" customWidth="1"/>
    <col min="13059" max="13059" width="31.85546875" style="298" bestFit="1" customWidth="1"/>
    <col min="13060" max="13060" width="16.140625" style="298" bestFit="1" customWidth="1"/>
    <col min="13061" max="13061" width="12.85546875" style="298" bestFit="1" customWidth="1"/>
    <col min="13062" max="13062" width="12.85546875" style="298" customWidth="1"/>
    <col min="13063" max="13063" width="12.85546875" style="298" bestFit="1" customWidth="1"/>
    <col min="13064" max="13064" width="10" style="298" bestFit="1" customWidth="1"/>
    <col min="13065" max="13065" width="9.42578125" style="298" bestFit="1" customWidth="1"/>
    <col min="13066" max="13068" width="9.140625" style="298" bestFit="1" customWidth="1"/>
    <col min="13069" max="13069" width="24.5703125" style="298" customWidth="1"/>
    <col min="13070" max="13070" width="9.140625" style="298"/>
    <col min="13071" max="13071" width="1" style="298" bestFit="1" customWidth="1"/>
    <col min="13072" max="13072" width="1.42578125" style="298" bestFit="1" customWidth="1"/>
    <col min="13073" max="13312" width="9.140625" style="298"/>
    <col min="13313" max="13313" width="26.140625" style="298" bestFit="1" customWidth="1"/>
    <col min="13314" max="13314" width="18.85546875" style="298" customWidth="1"/>
    <col min="13315" max="13315" width="31.85546875" style="298" bestFit="1" customWidth="1"/>
    <col min="13316" max="13316" width="16.140625" style="298" bestFit="1" customWidth="1"/>
    <col min="13317" max="13317" width="12.85546875" style="298" bestFit="1" customWidth="1"/>
    <col min="13318" max="13318" width="12.85546875" style="298" customWidth="1"/>
    <col min="13319" max="13319" width="12.85546875" style="298" bestFit="1" customWidth="1"/>
    <col min="13320" max="13320" width="10" style="298" bestFit="1" customWidth="1"/>
    <col min="13321" max="13321" width="9.42578125" style="298" bestFit="1" customWidth="1"/>
    <col min="13322" max="13324" width="9.140625" style="298" bestFit="1" customWidth="1"/>
    <col min="13325" max="13325" width="24.5703125" style="298" customWidth="1"/>
    <col min="13326" max="13326" width="9.140625" style="298"/>
    <col min="13327" max="13327" width="1" style="298" bestFit="1" customWidth="1"/>
    <col min="13328" max="13328" width="1.42578125" style="298" bestFit="1" customWidth="1"/>
    <col min="13329" max="13568" width="9.140625" style="298"/>
    <col min="13569" max="13569" width="26.140625" style="298" bestFit="1" customWidth="1"/>
    <col min="13570" max="13570" width="18.85546875" style="298" customWidth="1"/>
    <col min="13571" max="13571" width="31.85546875" style="298" bestFit="1" customWidth="1"/>
    <col min="13572" max="13572" width="16.140625" style="298" bestFit="1" customWidth="1"/>
    <col min="13573" max="13573" width="12.85546875" style="298" bestFit="1" customWidth="1"/>
    <col min="13574" max="13574" width="12.85546875" style="298" customWidth="1"/>
    <col min="13575" max="13575" width="12.85546875" style="298" bestFit="1" customWidth="1"/>
    <col min="13576" max="13576" width="10" style="298" bestFit="1" customWidth="1"/>
    <col min="13577" max="13577" width="9.42578125" style="298" bestFit="1" customWidth="1"/>
    <col min="13578" max="13580" width="9.140625" style="298" bestFit="1" customWidth="1"/>
    <col min="13581" max="13581" width="24.5703125" style="298" customWidth="1"/>
    <col min="13582" max="13582" width="9.140625" style="298"/>
    <col min="13583" max="13583" width="1" style="298" bestFit="1" customWidth="1"/>
    <col min="13584" max="13584" width="1.42578125" style="298" bestFit="1" customWidth="1"/>
    <col min="13585" max="13824" width="9.140625" style="298"/>
    <col min="13825" max="13825" width="26.140625" style="298" bestFit="1" customWidth="1"/>
    <col min="13826" max="13826" width="18.85546875" style="298" customWidth="1"/>
    <col min="13827" max="13827" width="31.85546875" style="298" bestFit="1" customWidth="1"/>
    <col min="13828" max="13828" width="16.140625" style="298" bestFit="1" customWidth="1"/>
    <col min="13829" max="13829" width="12.85546875" style="298" bestFit="1" customWidth="1"/>
    <col min="13830" max="13830" width="12.85546875" style="298" customWidth="1"/>
    <col min="13831" max="13831" width="12.85546875" style="298" bestFit="1" customWidth="1"/>
    <col min="13832" max="13832" width="10" style="298" bestFit="1" customWidth="1"/>
    <col min="13833" max="13833" width="9.42578125" style="298" bestFit="1" customWidth="1"/>
    <col min="13834" max="13836" width="9.140625" style="298" bestFit="1" customWidth="1"/>
    <col min="13837" max="13837" width="24.5703125" style="298" customWidth="1"/>
    <col min="13838" max="13838" width="9.140625" style="298"/>
    <col min="13839" max="13839" width="1" style="298" bestFit="1" customWidth="1"/>
    <col min="13840" max="13840" width="1.42578125" style="298" bestFit="1" customWidth="1"/>
    <col min="13841" max="14080" width="9.140625" style="298"/>
    <col min="14081" max="14081" width="26.140625" style="298" bestFit="1" customWidth="1"/>
    <col min="14082" max="14082" width="18.85546875" style="298" customWidth="1"/>
    <col min="14083" max="14083" width="31.85546875" style="298" bestFit="1" customWidth="1"/>
    <col min="14084" max="14084" width="16.140625" style="298" bestFit="1" customWidth="1"/>
    <col min="14085" max="14085" width="12.85546875" style="298" bestFit="1" customWidth="1"/>
    <col min="14086" max="14086" width="12.85546875" style="298" customWidth="1"/>
    <col min="14087" max="14087" width="12.85546875" style="298" bestFit="1" customWidth="1"/>
    <col min="14088" max="14088" width="10" style="298" bestFit="1" customWidth="1"/>
    <col min="14089" max="14089" width="9.42578125" style="298" bestFit="1" customWidth="1"/>
    <col min="14090" max="14092" width="9.140625" style="298" bestFit="1" customWidth="1"/>
    <col min="14093" max="14093" width="24.5703125" style="298" customWidth="1"/>
    <col min="14094" max="14094" width="9.140625" style="298"/>
    <col min="14095" max="14095" width="1" style="298" bestFit="1" customWidth="1"/>
    <col min="14096" max="14096" width="1.42578125" style="298" bestFit="1" customWidth="1"/>
    <col min="14097" max="14336" width="9.140625" style="298"/>
    <col min="14337" max="14337" width="26.140625" style="298" bestFit="1" customWidth="1"/>
    <col min="14338" max="14338" width="18.85546875" style="298" customWidth="1"/>
    <col min="14339" max="14339" width="31.85546875" style="298" bestFit="1" customWidth="1"/>
    <col min="14340" max="14340" width="16.140625" style="298" bestFit="1" customWidth="1"/>
    <col min="14341" max="14341" width="12.85546875" style="298" bestFit="1" customWidth="1"/>
    <col min="14342" max="14342" width="12.85546875" style="298" customWidth="1"/>
    <col min="14343" max="14343" width="12.85546875" style="298" bestFit="1" customWidth="1"/>
    <col min="14344" max="14344" width="10" style="298" bestFit="1" customWidth="1"/>
    <col min="14345" max="14345" width="9.42578125" style="298" bestFit="1" customWidth="1"/>
    <col min="14346" max="14348" width="9.140625" style="298" bestFit="1" customWidth="1"/>
    <col min="14349" max="14349" width="24.5703125" style="298" customWidth="1"/>
    <col min="14350" max="14350" width="9.140625" style="298"/>
    <col min="14351" max="14351" width="1" style="298" bestFit="1" customWidth="1"/>
    <col min="14352" max="14352" width="1.42578125" style="298" bestFit="1" customWidth="1"/>
    <col min="14353" max="14592" width="9.140625" style="298"/>
    <col min="14593" max="14593" width="26.140625" style="298" bestFit="1" customWidth="1"/>
    <col min="14594" max="14594" width="18.85546875" style="298" customWidth="1"/>
    <col min="14595" max="14595" width="31.85546875" style="298" bestFit="1" customWidth="1"/>
    <col min="14596" max="14596" width="16.140625" style="298" bestFit="1" customWidth="1"/>
    <col min="14597" max="14597" width="12.85546875" style="298" bestFit="1" customWidth="1"/>
    <col min="14598" max="14598" width="12.85546875" style="298" customWidth="1"/>
    <col min="14599" max="14599" width="12.85546875" style="298" bestFit="1" customWidth="1"/>
    <col min="14600" max="14600" width="10" style="298" bestFit="1" customWidth="1"/>
    <col min="14601" max="14601" width="9.42578125" style="298" bestFit="1" customWidth="1"/>
    <col min="14602" max="14604" width="9.140625" style="298" bestFit="1" customWidth="1"/>
    <col min="14605" max="14605" width="24.5703125" style="298" customWidth="1"/>
    <col min="14606" max="14606" width="9.140625" style="298"/>
    <col min="14607" max="14607" width="1" style="298" bestFit="1" customWidth="1"/>
    <col min="14608" max="14608" width="1.42578125" style="298" bestFit="1" customWidth="1"/>
    <col min="14609" max="14848" width="9.140625" style="298"/>
    <col min="14849" max="14849" width="26.140625" style="298" bestFit="1" customWidth="1"/>
    <col min="14850" max="14850" width="18.85546875" style="298" customWidth="1"/>
    <col min="14851" max="14851" width="31.85546875" style="298" bestFit="1" customWidth="1"/>
    <col min="14852" max="14852" width="16.140625" style="298" bestFit="1" customWidth="1"/>
    <col min="14853" max="14853" width="12.85546875" style="298" bestFit="1" customWidth="1"/>
    <col min="14854" max="14854" width="12.85546875" style="298" customWidth="1"/>
    <col min="14855" max="14855" width="12.85546875" style="298" bestFit="1" customWidth="1"/>
    <col min="14856" max="14856" width="10" style="298" bestFit="1" customWidth="1"/>
    <col min="14857" max="14857" width="9.42578125" style="298" bestFit="1" customWidth="1"/>
    <col min="14858" max="14860" width="9.140625" style="298" bestFit="1" customWidth="1"/>
    <col min="14861" max="14861" width="24.5703125" style="298" customWidth="1"/>
    <col min="14862" max="14862" width="9.140625" style="298"/>
    <col min="14863" max="14863" width="1" style="298" bestFit="1" customWidth="1"/>
    <col min="14864" max="14864" width="1.42578125" style="298" bestFit="1" customWidth="1"/>
    <col min="14865" max="15104" width="9.140625" style="298"/>
    <col min="15105" max="15105" width="26.140625" style="298" bestFit="1" customWidth="1"/>
    <col min="15106" max="15106" width="18.85546875" style="298" customWidth="1"/>
    <col min="15107" max="15107" width="31.85546875" style="298" bestFit="1" customWidth="1"/>
    <col min="15108" max="15108" width="16.140625" style="298" bestFit="1" customWidth="1"/>
    <col min="15109" max="15109" width="12.85546875" style="298" bestFit="1" customWidth="1"/>
    <col min="15110" max="15110" width="12.85546875" style="298" customWidth="1"/>
    <col min="15111" max="15111" width="12.85546875" style="298" bestFit="1" customWidth="1"/>
    <col min="15112" max="15112" width="10" style="298" bestFit="1" customWidth="1"/>
    <col min="15113" max="15113" width="9.42578125" style="298" bestFit="1" customWidth="1"/>
    <col min="15114" max="15116" width="9.140625" style="298" bestFit="1" customWidth="1"/>
    <col min="15117" max="15117" width="24.5703125" style="298" customWidth="1"/>
    <col min="15118" max="15118" width="9.140625" style="298"/>
    <col min="15119" max="15119" width="1" style="298" bestFit="1" customWidth="1"/>
    <col min="15120" max="15120" width="1.42578125" style="298" bestFit="1" customWidth="1"/>
    <col min="15121" max="15360" width="9.140625" style="298"/>
    <col min="15361" max="15361" width="26.140625" style="298" bestFit="1" customWidth="1"/>
    <col min="15362" max="15362" width="18.85546875" style="298" customWidth="1"/>
    <col min="15363" max="15363" width="31.85546875" style="298" bestFit="1" customWidth="1"/>
    <col min="15364" max="15364" width="16.140625" style="298" bestFit="1" customWidth="1"/>
    <col min="15365" max="15365" width="12.85546875" style="298" bestFit="1" customWidth="1"/>
    <col min="15366" max="15366" width="12.85546875" style="298" customWidth="1"/>
    <col min="15367" max="15367" width="12.85546875" style="298" bestFit="1" customWidth="1"/>
    <col min="15368" max="15368" width="10" style="298" bestFit="1" customWidth="1"/>
    <col min="15369" max="15369" width="9.42578125" style="298" bestFit="1" customWidth="1"/>
    <col min="15370" max="15372" width="9.140625" style="298" bestFit="1" customWidth="1"/>
    <col min="15373" max="15373" width="24.5703125" style="298" customWidth="1"/>
    <col min="15374" max="15374" width="9.140625" style="298"/>
    <col min="15375" max="15375" width="1" style="298" bestFit="1" customWidth="1"/>
    <col min="15376" max="15376" width="1.42578125" style="298" bestFit="1" customWidth="1"/>
    <col min="15377" max="15616" width="9.140625" style="298"/>
    <col min="15617" max="15617" width="26.140625" style="298" bestFit="1" customWidth="1"/>
    <col min="15618" max="15618" width="18.85546875" style="298" customWidth="1"/>
    <col min="15619" max="15619" width="31.85546875" style="298" bestFit="1" customWidth="1"/>
    <col min="15620" max="15620" width="16.140625" style="298" bestFit="1" customWidth="1"/>
    <col min="15621" max="15621" width="12.85546875" style="298" bestFit="1" customWidth="1"/>
    <col min="15622" max="15622" width="12.85546875" style="298" customWidth="1"/>
    <col min="15623" max="15623" width="12.85546875" style="298" bestFit="1" customWidth="1"/>
    <col min="15624" max="15624" width="10" style="298" bestFit="1" customWidth="1"/>
    <col min="15625" max="15625" width="9.42578125" style="298" bestFit="1" customWidth="1"/>
    <col min="15626" max="15628" width="9.140625" style="298" bestFit="1" customWidth="1"/>
    <col min="15629" max="15629" width="24.5703125" style="298" customWidth="1"/>
    <col min="15630" max="15630" width="9.140625" style="298"/>
    <col min="15631" max="15631" width="1" style="298" bestFit="1" customWidth="1"/>
    <col min="15632" max="15632" width="1.42578125" style="298" bestFit="1" customWidth="1"/>
    <col min="15633" max="15872" width="9.140625" style="298"/>
    <col min="15873" max="15873" width="26.140625" style="298" bestFit="1" customWidth="1"/>
    <col min="15874" max="15874" width="18.85546875" style="298" customWidth="1"/>
    <col min="15875" max="15875" width="31.85546875" style="298" bestFit="1" customWidth="1"/>
    <col min="15876" max="15876" width="16.140625" style="298" bestFit="1" customWidth="1"/>
    <col min="15877" max="15877" width="12.85546875" style="298" bestFit="1" customWidth="1"/>
    <col min="15878" max="15878" width="12.85546875" style="298" customWidth="1"/>
    <col min="15879" max="15879" width="12.85546875" style="298" bestFit="1" customWidth="1"/>
    <col min="15880" max="15880" width="10" style="298" bestFit="1" customWidth="1"/>
    <col min="15881" max="15881" width="9.42578125" style="298" bestFit="1" customWidth="1"/>
    <col min="15882" max="15884" width="9.140625" style="298" bestFit="1" customWidth="1"/>
    <col min="15885" max="15885" width="24.5703125" style="298" customWidth="1"/>
    <col min="15886" max="15886" width="9.140625" style="298"/>
    <col min="15887" max="15887" width="1" style="298" bestFit="1" customWidth="1"/>
    <col min="15888" max="15888" width="1.42578125" style="298" bestFit="1" customWidth="1"/>
    <col min="15889" max="16128" width="9.140625" style="298"/>
    <col min="16129" max="16129" width="26.140625" style="298" bestFit="1" customWidth="1"/>
    <col min="16130" max="16130" width="18.85546875" style="298" customWidth="1"/>
    <col min="16131" max="16131" width="31.85546875" style="298" bestFit="1" customWidth="1"/>
    <col min="16132" max="16132" width="16.140625" style="298" bestFit="1" customWidth="1"/>
    <col min="16133" max="16133" width="12.85546875" style="298" bestFit="1" customWidth="1"/>
    <col min="16134" max="16134" width="12.85546875" style="298" customWidth="1"/>
    <col min="16135" max="16135" width="12.85546875" style="298" bestFit="1" customWidth="1"/>
    <col min="16136" max="16136" width="10" style="298" bestFit="1" customWidth="1"/>
    <col min="16137" max="16137" width="9.42578125" style="298" bestFit="1" customWidth="1"/>
    <col min="16138" max="16140" width="9.140625" style="298" bestFit="1" customWidth="1"/>
    <col min="16141" max="16141" width="24.5703125" style="298" customWidth="1"/>
    <col min="16142" max="16142" width="9.140625" style="298"/>
    <col min="16143" max="16143" width="1" style="298" bestFit="1" customWidth="1"/>
    <col min="16144" max="16144" width="1.42578125" style="298" bestFit="1" customWidth="1"/>
    <col min="16145" max="16384" width="9.140625" style="298"/>
  </cols>
  <sheetData>
    <row r="1" spans="1:17" ht="23.25" thickBot="1" x14ac:dyDescent="0.25">
      <c r="A1" s="294" t="s">
        <v>383</v>
      </c>
      <c r="B1" s="294" t="s">
        <v>384</v>
      </c>
      <c r="C1" s="295" t="s">
        <v>385</v>
      </c>
      <c r="D1" s="296" t="s">
        <v>386</v>
      </c>
      <c r="E1" s="296" t="s">
        <v>387</v>
      </c>
      <c r="F1" s="296" t="s">
        <v>388</v>
      </c>
      <c r="G1" s="296" t="s">
        <v>389</v>
      </c>
      <c r="H1" s="296" t="s">
        <v>390</v>
      </c>
      <c r="I1" s="294" t="s">
        <v>391</v>
      </c>
      <c r="J1" s="294" t="s">
        <v>392</v>
      </c>
      <c r="K1" s="297" t="s">
        <v>393</v>
      </c>
      <c r="L1" s="294" t="s">
        <v>394</v>
      </c>
      <c r="M1" s="295" t="s">
        <v>395</v>
      </c>
    </row>
    <row r="2" spans="1:17" x14ac:dyDescent="0.2">
      <c r="A2" s="299"/>
      <c r="B2" s="299" t="s">
        <v>38</v>
      </c>
      <c r="C2" s="300"/>
      <c r="D2" s="301"/>
      <c r="E2" s="301"/>
      <c r="F2" s="301"/>
      <c r="G2" s="301"/>
      <c r="H2" s="301"/>
      <c r="I2" s="302"/>
      <c r="J2" s="302"/>
      <c r="K2" s="302"/>
      <c r="L2" s="302"/>
      <c r="M2" s="400"/>
    </row>
    <row r="3" spans="1:17" x14ac:dyDescent="0.2">
      <c r="A3" s="303" t="s">
        <v>396</v>
      </c>
      <c r="B3" s="303" t="s">
        <v>397</v>
      </c>
      <c r="C3" s="304" t="s">
        <v>398</v>
      </c>
      <c r="D3" s="298"/>
      <c r="E3" s="305"/>
      <c r="F3" s="305"/>
      <c r="G3" s="305"/>
      <c r="H3" s="305"/>
      <c r="I3" s="306"/>
      <c r="J3" s="306"/>
      <c r="K3" s="306"/>
      <c r="L3" s="306"/>
      <c r="M3" s="401" t="s">
        <v>399</v>
      </c>
      <c r="Q3" s="305" t="s">
        <v>398</v>
      </c>
    </row>
    <row r="4" spans="1:17" ht="12" thickBot="1" x14ac:dyDescent="0.25">
      <c r="A4" s="307" t="s">
        <v>396</v>
      </c>
      <c r="B4" s="307" t="s">
        <v>400</v>
      </c>
      <c r="C4" s="308" t="s">
        <v>401</v>
      </c>
      <c r="D4" s="309">
        <v>17000</v>
      </c>
      <c r="E4" s="309"/>
      <c r="F4" s="309"/>
      <c r="G4" s="309"/>
      <c r="H4" s="309">
        <v>17000</v>
      </c>
      <c r="I4" s="310" t="s">
        <v>402</v>
      </c>
      <c r="J4" s="311"/>
      <c r="K4" s="311"/>
      <c r="L4" s="311"/>
      <c r="M4" s="402"/>
    </row>
    <row r="5" spans="1:17" x14ac:dyDescent="0.2">
      <c r="A5" s="299" t="s">
        <v>396</v>
      </c>
      <c r="B5" s="299" t="s">
        <v>242</v>
      </c>
      <c r="C5" s="300"/>
      <c r="D5" s="301"/>
      <c r="E5" s="301"/>
      <c r="F5" s="301"/>
      <c r="G5" s="301"/>
      <c r="H5" s="301"/>
      <c r="I5" s="302"/>
      <c r="J5" s="302"/>
      <c r="K5" s="302"/>
      <c r="L5" s="302"/>
      <c r="M5" s="400"/>
    </row>
    <row r="6" spans="1:17" x14ac:dyDescent="0.2">
      <c r="A6" s="312" t="s">
        <v>396</v>
      </c>
      <c r="B6" s="312" t="s">
        <v>403</v>
      </c>
      <c r="C6" s="313" t="s">
        <v>404</v>
      </c>
      <c r="D6" s="314">
        <v>70000</v>
      </c>
      <c r="E6" s="314">
        <v>70000</v>
      </c>
      <c r="F6" s="314"/>
      <c r="G6" s="314"/>
      <c r="H6" s="314"/>
      <c r="I6" s="315" t="s">
        <v>402</v>
      </c>
      <c r="J6" s="315">
        <v>1</v>
      </c>
      <c r="K6" s="316"/>
      <c r="L6" s="316"/>
      <c r="M6" s="403"/>
    </row>
    <row r="7" spans="1:17" x14ac:dyDescent="0.2">
      <c r="A7" s="317" t="s">
        <v>396</v>
      </c>
      <c r="B7" s="317"/>
      <c r="C7" s="313" t="s">
        <v>405</v>
      </c>
      <c r="D7" s="318">
        <v>18000</v>
      </c>
      <c r="E7" s="318">
        <v>18000</v>
      </c>
      <c r="F7" s="318"/>
      <c r="G7" s="318"/>
      <c r="H7" s="318"/>
      <c r="I7" s="315" t="s">
        <v>402</v>
      </c>
      <c r="J7" s="315">
        <v>1</v>
      </c>
      <c r="K7" s="316"/>
      <c r="L7" s="316"/>
      <c r="M7" s="403"/>
    </row>
    <row r="8" spans="1:17" x14ac:dyDescent="0.2">
      <c r="A8" s="316" t="s">
        <v>396</v>
      </c>
      <c r="B8" s="316"/>
      <c r="C8" s="313" t="s">
        <v>406</v>
      </c>
      <c r="D8" s="314">
        <v>8000</v>
      </c>
      <c r="E8" s="314">
        <v>8000</v>
      </c>
      <c r="F8" s="314"/>
      <c r="G8" s="314"/>
      <c r="H8" s="314"/>
      <c r="I8" s="315" t="s">
        <v>402</v>
      </c>
      <c r="J8" s="315">
        <v>1</v>
      </c>
      <c r="K8" s="316"/>
      <c r="L8" s="316"/>
      <c r="M8" s="403"/>
      <c r="P8" s="298" t="s">
        <v>161</v>
      </c>
    </row>
    <row r="9" spans="1:17" x14ac:dyDescent="0.2">
      <c r="A9" s="316" t="s">
        <v>396</v>
      </c>
      <c r="B9" s="316"/>
      <c r="C9" s="313" t="s">
        <v>407</v>
      </c>
      <c r="D9" s="318">
        <v>8000</v>
      </c>
      <c r="E9" s="318">
        <v>8000</v>
      </c>
      <c r="F9" s="318"/>
      <c r="G9" s="318"/>
      <c r="H9" s="318"/>
      <c r="I9" s="315" t="s">
        <v>402</v>
      </c>
      <c r="J9" s="315">
        <v>1</v>
      </c>
      <c r="K9" s="316"/>
      <c r="L9" s="316"/>
      <c r="M9" s="403"/>
    </row>
    <row r="10" spans="1:17" x14ac:dyDescent="0.2">
      <c r="A10" s="303" t="s">
        <v>396</v>
      </c>
      <c r="B10" s="303" t="s">
        <v>397</v>
      </c>
      <c r="C10" s="304" t="s">
        <v>398</v>
      </c>
      <c r="D10" s="298"/>
      <c r="E10" s="305"/>
      <c r="F10" s="305"/>
      <c r="G10" s="305"/>
      <c r="H10" s="305"/>
      <c r="I10" s="306"/>
      <c r="J10" s="306"/>
      <c r="K10" s="306"/>
      <c r="L10" s="306"/>
      <c r="M10" s="401" t="s">
        <v>399</v>
      </c>
      <c r="Q10" s="305" t="s">
        <v>398</v>
      </c>
    </row>
    <row r="11" spans="1:17" x14ac:dyDescent="0.2">
      <c r="A11" s="319" t="s">
        <v>396</v>
      </c>
      <c r="B11" s="319" t="s">
        <v>408</v>
      </c>
      <c r="C11" s="313" t="s">
        <v>409</v>
      </c>
      <c r="D11" s="318">
        <v>35000</v>
      </c>
      <c r="E11" s="318"/>
      <c r="F11" s="318"/>
      <c r="G11" s="318">
        <v>35000</v>
      </c>
      <c r="H11" s="318"/>
      <c r="I11" s="320" t="s">
        <v>410</v>
      </c>
      <c r="J11" s="316"/>
      <c r="K11" s="316"/>
      <c r="L11" s="316"/>
      <c r="M11" s="403"/>
    </row>
    <row r="12" spans="1:17" ht="12" thickBot="1" x14ac:dyDescent="0.25">
      <c r="A12" s="311" t="s">
        <v>396</v>
      </c>
      <c r="B12" s="311"/>
      <c r="C12" s="308" t="s">
        <v>411</v>
      </c>
      <c r="D12" s="309">
        <v>5000</v>
      </c>
      <c r="E12" s="309"/>
      <c r="F12" s="309"/>
      <c r="G12" s="309">
        <v>5000</v>
      </c>
      <c r="H12" s="309"/>
      <c r="I12" s="321" t="s">
        <v>402</v>
      </c>
      <c r="J12" s="311"/>
      <c r="K12" s="311"/>
      <c r="L12" s="311"/>
      <c r="M12" s="402"/>
    </row>
    <row r="13" spans="1:17" x14ac:dyDescent="0.2">
      <c r="A13" s="322" t="s">
        <v>396</v>
      </c>
      <c r="B13" s="322" t="s">
        <v>46</v>
      </c>
      <c r="C13" s="300"/>
      <c r="D13" s="301"/>
      <c r="E13" s="301"/>
      <c r="F13" s="301"/>
      <c r="G13" s="301"/>
      <c r="H13" s="301"/>
      <c r="I13" s="302"/>
      <c r="J13" s="302"/>
      <c r="K13" s="302"/>
      <c r="L13" s="302"/>
      <c r="M13" s="400"/>
    </row>
    <row r="14" spans="1:17" ht="12" thickBot="1" x14ac:dyDescent="0.25">
      <c r="A14" s="323" t="s">
        <v>396</v>
      </c>
      <c r="B14" s="323" t="s">
        <v>408</v>
      </c>
      <c r="C14" s="308" t="s">
        <v>411</v>
      </c>
      <c r="D14" s="309">
        <v>5000</v>
      </c>
      <c r="E14" s="309"/>
      <c r="F14" s="309"/>
      <c r="G14" s="309"/>
      <c r="H14" s="309">
        <v>5000</v>
      </c>
      <c r="I14" s="321" t="s">
        <v>402</v>
      </c>
      <c r="J14" s="311"/>
      <c r="K14" s="311"/>
      <c r="L14" s="311"/>
      <c r="M14" s="402"/>
    </row>
    <row r="15" spans="1:17" x14ac:dyDescent="0.2">
      <c r="A15" s="322" t="s">
        <v>396</v>
      </c>
      <c r="B15" s="322" t="s">
        <v>64</v>
      </c>
      <c r="C15" s="300"/>
      <c r="D15" s="301"/>
      <c r="E15" s="301"/>
      <c r="F15" s="301"/>
      <c r="G15" s="301"/>
      <c r="H15" s="301"/>
      <c r="I15" s="302"/>
      <c r="J15" s="302"/>
      <c r="K15" s="302"/>
      <c r="L15" s="302"/>
      <c r="M15" s="400"/>
    </row>
    <row r="16" spans="1:17" ht="12" thickBot="1" x14ac:dyDescent="0.25">
      <c r="A16" s="307" t="s">
        <v>396</v>
      </c>
      <c r="B16" s="307" t="s">
        <v>412</v>
      </c>
      <c r="C16" s="308" t="s">
        <v>413</v>
      </c>
      <c r="D16" s="309">
        <v>25000</v>
      </c>
      <c r="E16" s="309"/>
      <c r="F16" s="309"/>
      <c r="G16" s="309">
        <v>25000</v>
      </c>
      <c r="H16" s="309"/>
      <c r="I16" s="311"/>
      <c r="J16" s="311"/>
      <c r="K16" s="311"/>
      <c r="L16" s="311"/>
      <c r="M16" s="402"/>
    </row>
    <row r="17" spans="1:18" x14ac:dyDescent="0.2">
      <c r="A17" s="322" t="s">
        <v>396</v>
      </c>
      <c r="B17" s="322" t="s">
        <v>74</v>
      </c>
      <c r="C17" s="300"/>
      <c r="D17" s="301"/>
      <c r="E17" s="301"/>
      <c r="F17" s="301"/>
      <c r="G17" s="301"/>
      <c r="H17" s="301"/>
      <c r="I17" s="302"/>
      <c r="J17" s="302"/>
      <c r="K17" s="302"/>
      <c r="L17" s="302"/>
      <c r="M17" s="400"/>
    </row>
    <row r="18" spans="1:18" x14ac:dyDescent="0.2">
      <c r="A18" s="324" t="s">
        <v>396</v>
      </c>
      <c r="B18" s="324" t="s">
        <v>412</v>
      </c>
      <c r="C18" s="313" t="s">
        <v>401</v>
      </c>
      <c r="D18" s="318">
        <v>15000</v>
      </c>
      <c r="E18" s="318"/>
      <c r="F18" s="318"/>
      <c r="G18" s="318"/>
      <c r="H18" s="318">
        <v>15000</v>
      </c>
      <c r="I18" s="315" t="s">
        <v>402</v>
      </c>
      <c r="J18" s="316"/>
      <c r="K18" s="316"/>
      <c r="L18" s="316"/>
      <c r="M18" s="403"/>
    </row>
    <row r="19" spans="1:18" ht="12" thickBot="1" x14ac:dyDescent="0.25">
      <c r="A19" s="307" t="s">
        <v>396</v>
      </c>
      <c r="B19" s="307" t="s">
        <v>408</v>
      </c>
      <c r="C19" s="308" t="s">
        <v>414</v>
      </c>
      <c r="D19" s="309">
        <v>45000</v>
      </c>
      <c r="E19" s="309"/>
      <c r="F19" s="309"/>
      <c r="G19" s="309">
        <v>45000</v>
      </c>
      <c r="H19" s="309"/>
      <c r="I19" s="310" t="s">
        <v>410</v>
      </c>
      <c r="J19" s="311"/>
      <c r="K19" s="311"/>
      <c r="L19" s="311"/>
      <c r="M19" s="402"/>
    </row>
    <row r="21" spans="1:18" ht="22.5" x14ac:dyDescent="0.2">
      <c r="A21" s="316" t="s">
        <v>415</v>
      </c>
      <c r="B21" s="316" t="s">
        <v>416</v>
      </c>
      <c r="C21" s="313" t="s">
        <v>417</v>
      </c>
      <c r="D21" s="318">
        <v>12000</v>
      </c>
      <c r="E21" s="318"/>
      <c r="F21" s="318"/>
      <c r="G21" s="318">
        <v>12000</v>
      </c>
      <c r="H21" s="318"/>
      <c r="I21" s="315"/>
      <c r="J21" s="315"/>
      <c r="K21" s="316"/>
      <c r="L21" s="316"/>
      <c r="M21" s="403" t="s">
        <v>418</v>
      </c>
    </row>
    <row r="22" spans="1:18" ht="22.5" x14ac:dyDescent="0.2">
      <c r="A22" s="316" t="s">
        <v>415</v>
      </c>
      <c r="B22" s="316" t="s">
        <v>419</v>
      </c>
      <c r="C22" s="313" t="s">
        <v>420</v>
      </c>
      <c r="D22" s="318">
        <v>55000</v>
      </c>
      <c r="E22" s="318"/>
      <c r="F22" s="318"/>
      <c r="G22" s="318">
        <v>55000</v>
      </c>
      <c r="H22" s="318"/>
      <c r="I22" s="315"/>
      <c r="J22" s="315"/>
      <c r="K22" s="316"/>
      <c r="L22" s="316"/>
      <c r="M22" s="403"/>
    </row>
    <row r="23" spans="1:18" ht="22.5" x14ac:dyDescent="0.2">
      <c r="A23" s="316" t="s">
        <v>415</v>
      </c>
      <c r="B23" s="316"/>
      <c r="C23" s="313" t="s">
        <v>421</v>
      </c>
      <c r="D23" s="318"/>
      <c r="E23" s="318"/>
      <c r="F23" s="318"/>
      <c r="G23" s="318"/>
      <c r="H23" s="318"/>
      <c r="I23" s="315"/>
      <c r="J23" s="315"/>
      <c r="K23" s="316"/>
      <c r="L23" s="316"/>
      <c r="M23" s="403" t="s">
        <v>422</v>
      </c>
    </row>
    <row r="24" spans="1:18" x14ac:dyDescent="0.2">
      <c r="A24" s="316" t="s">
        <v>415</v>
      </c>
      <c r="B24" s="316" t="s">
        <v>423</v>
      </c>
      <c r="C24" s="313" t="s">
        <v>424</v>
      </c>
      <c r="D24" s="318">
        <v>40000</v>
      </c>
      <c r="E24" s="318"/>
      <c r="F24" s="318"/>
      <c r="G24" s="318">
        <v>40000</v>
      </c>
      <c r="H24" s="318"/>
      <c r="I24" s="315"/>
      <c r="J24" s="315"/>
      <c r="K24" s="316"/>
      <c r="L24" s="316"/>
      <c r="M24" s="403"/>
    </row>
    <row r="25" spans="1:18" x14ac:dyDescent="0.2">
      <c r="A25" s="316" t="s">
        <v>415</v>
      </c>
      <c r="B25" s="316"/>
      <c r="C25" s="313" t="s">
        <v>425</v>
      </c>
      <c r="D25" s="318">
        <v>18000</v>
      </c>
      <c r="E25" s="318"/>
      <c r="F25" s="318"/>
      <c r="G25" s="318">
        <v>18000</v>
      </c>
      <c r="H25" s="318"/>
      <c r="I25" s="315"/>
      <c r="J25" s="315"/>
      <c r="K25" s="316"/>
      <c r="L25" s="316"/>
      <c r="M25" s="403"/>
    </row>
    <row r="26" spans="1:18" x14ac:dyDescent="0.2">
      <c r="A26" s="316" t="s">
        <v>415</v>
      </c>
      <c r="B26" s="316"/>
      <c r="C26" s="313" t="s">
        <v>426</v>
      </c>
      <c r="D26" s="318">
        <v>25000</v>
      </c>
      <c r="E26" s="318"/>
      <c r="F26" s="318"/>
      <c r="G26" s="318">
        <v>25000</v>
      </c>
      <c r="H26" s="318"/>
      <c r="I26" s="315"/>
      <c r="J26" s="315"/>
      <c r="K26" s="316"/>
      <c r="L26" s="316"/>
      <c r="M26" s="403"/>
    </row>
    <row r="27" spans="1:18" x14ac:dyDescent="0.2">
      <c r="A27" s="316" t="s">
        <v>415</v>
      </c>
      <c r="B27" s="316"/>
      <c r="C27" s="313" t="s">
        <v>427</v>
      </c>
      <c r="D27" s="318">
        <v>1200</v>
      </c>
      <c r="E27" s="318"/>
      <c r="F27" s="318"/>
      <c r="G27" s="318">
        <v>1200</v>
      </c>
      <c r="H27" s="318"/>
      <c r="I27" s="315"/>
      <c r="J27" s="315"/>
      <c r="K27" s="316"/>
      <c r="L27" s="316"/>
      <c r="M27" s="403"/>
    </row>
    <row r="28" spans="1:18" ht="22.5" x14ac:dyDescent="0.2">
      <c r="A28" s="316" t="s">
        <v>415</v>
      </c>
      <c r="B28" s="316" t="s">
        <v>428</v>
      </c>
      <c r="C28" s="313" t="s">
        <v>429</v>
      </c>
      <c r="D28" s="318"/>
      <c r="E28" s="318"/>
      <c r="F28" s="318"/>
      <c r="G28" s="318"/>
      <c r="H28" s="318"/>
      <c r="I28" s="315" t="s">
        <v>430</v>
      </c>
      <c r="J28" s="315"/>
      <c r="K28" s="316"/>
      <c r="L28" s="316"/>
      <c r="M28" s="403" t="s">
        <v>431</v>
      </c>
      <c r="Q28" s="298" t="s">
        <v>432</v>
      </c>
      <c r="R28" s="298" t="s">
        <v>433</v>
      </c>
    </row>
    <row r="29" spans="1:18" x14ac:dyDescent="0.2">
      <c r="A29" s="316" t="s">
        <v>415</v>
      </c>
      <c r="B29" s="316"/>
      <c r="C29" s="313" t="s">
        <v>434</v>
      </c>
      <c r="D29" s="318"/>
      <c r="E29" s="318"/>
      <c r="F29" s="318"/>
      <c r="G29" s="318"/>
      <c r="H29" s="318"/>
      <c r="I29" s="315" t="s">
        <v>435</v>
      </c>
      <c r="J29" s="315"/>
      <c r="K29" s="316"/>
      <c r="L29" s="316"/>
      <c r="M29" s="403" t="s">
        <v>436</v>
      </c>
      <c r="Q29" s="298" t="s">
        <v>432</v>
      </c>
      <c r="R29" s="298" t="s">
        <v>433</v>
      </c>
    </row>
    <row r="30" spans="1:18" x14ac:dyDescent="0.2">
      <c r="A30" s="316" t="s">
        <v>415</v>
      </c>
      <c r="B30" s="316" t="s">
        <v>437</v>
      </c>
      <c r="C30" s="313" t="s">
        <v>438</v>
      </c>
      <c r="D30" s="318">
        <v>85000</v>
      </c>
      <c r="E30" s="318"/>
      <c r="F30" s="318"/>
      <c r="G30" s="318">
        <v>85000</v>
      </c>
      <c r="H30" s="318"/>
      <c r="I30" s="315"/>
      <c r="J30" s="315"/>
      <c r="K30" s="316"/>
      <c r="L30" s="316"/>
      <c r="M30" s="403" t="s">
        <v>439</v>
      </c>
    </row>
    <row r="31" spans="1:18" x14ac:dyDescent="0.2">
      <c r="A31" s="316" t="s">
        <v>415</v>
      </c>
      <c r="B31" s="316"/>
      <c r="C31" s="313" t="s">
        <v>440</v>
      </c>
      <c r="D31" s="318">
        <v>12000</v>
      </c>
      <c r="E31" s="318"/>
      <c r="F31" s="318"/>
      <c r="G31" s="318">
        <v>12000</v>
      </c>
      <c r="H31" s="318"/>
      <c r="I31" s="315"/>
      <c r="J31" s="315"/>
      <c r="K31" s="316"/>
      <c r="L31" s="316"/>
      <c r="M31" s="403"/>
    </row>
    <row r="32" spans="1:18" x14ac:dyDescent="0.2">
      <c r="A32" s="316" t="s">
        <v>415</v>
      </c>
      <c r="B32" s="316" t="s">
        <v>441</v>
      </c>
      <c r="C32" s="313" t="s">
        <v>442</v>
      </c>
      <c r="D32" s="318">
        <v>8000</v>
      </c>
      <c r="E32" s="318"/>
      <c r="F32" s="318"/>
      <c r="G32" s="318">
        <v>8000</v>
      </c>
      <c r="H32" s="318"/>
      <c r="I32" s="315"/>
      <c r="J32" s="315"/>
      <c r="K32" s="316"/>
      <c r="L32" s="316"/>
      <c r="M32" s="403"/>
    </row>
    <row r="33" spans="1:13" x14ac:dyDescent="0.2">
      <c r="A33" s="316" t="s">
        <v>415</v>
      </c>
      <c r="B33" s="316"/>
      <c r="C33" s="313" t="s">
        <v>443</v>
      </c>
      <c r="D33" s="318">
        <v>4000</v>
      </c>
      <c r="E33" s="318"/>
      <c r="F33" s="318"/>
      <c r="G33" s="318">
        <v>4000</v>
      </c>
      <c r="H33" s="318"/>
      <c r="I33" s="315"/>
      <c r="J33" s="315"/>
      <c r="K33" s="316"/>
      <c r="L33" s="316"/>
      <c r="M33" s="403"/>
    </row>
    <row r="34" spans="1:13" x14ac:dyDescent="0.2">
      <c r="A34" s="316" t="s">
        <v>415</v>
      </c>
      <c r="B34" s="316"/>
      <c r="C34" s="313" t="s">
        <v>444</v>
      </c>
      <c r="D34" s="318">
        <v>10000</v>
      </c>
      <c r="E34" s="318"/>
      <c r="F34" s="318"/>
      <c r="G34" s="318">
        <v>10000</v>
      </c>
      <c r="H34" s="318"/>
      <c r="I34" s="315"/>
      <c r="J34" s="315"/>
      <c r="K34" s="316"/>
      <c r="L34" s="316"/>
      <c r="M34" s="403"/>
    </row>
    <row r="35" spans="1:13" ht="22.5" x14ac:dyDescent="0.2">
      <c r="A35" s="316" t="s">
        <v>415</v>
      </c>
      <c r="B35" s="316"/>
      <c r="C35" s="313" t="s">
        <v>445</v>
      </c>
      <c r="D35" s="318">
        <v>3000</v>
      </c>
      <c r="E35" s="318"/>
      <c r="F35" s="318"/>
      <c r="G35" s="318">
        <v>3000</v>
      </c>
      <c r="H35" s="318"/>
      <c r="I35" s="315"/>
      <c r="J35" s="315"/>
      <c r="K35" s="316"/>
      <c r="L35" s="316"/>
      <c r="M35" s="403"/>
    </row>
    <row r="36" spans="1:13" x14ac:dyDescent="0.2">
      <c r="A36" s="316" t="s">
        <v>415</v>
      </c>
      <c r="B36" s="316" t="s">
        <v>446</v>
      </c>
      <c r="C36" s="313" t="s">
        <v>447</v>
      </c>
      <c r="D36" s="318">
        <v>8000</v>
      </c>
      <c r="E36" s="318"/>
      <c r="F36" s="318"/>
      <c r="G36" s="318">
        <v>8000</v>
      </c>
      <c r="H36" s="318"/>
      <c r="I36" s="315"/>
      <c r="J36" s="315"/>
      <c r="K36" s="316"/>
      <c r="L36" s="316"/>
      <c r="M36" s="403"/>
    </row>
    <row r="37" spans="1:13" x14ac:dyDescent="0.2">
      <c r="A37" s="316" t="s">
        <v>415</v>
      </c>
      <c r="B37" s="316"/>
      <c r="C37" s="313" t="s">
        <v>442</v>
      </c>
      <c r="D37" s="318">
        <v>8000</v>
      </c>
      <c r="E37" s="318"/>
      <c r="F37" s="318"/>
      <c r="G37" s="318">
        <v>8000</v>
      </c>
      <c r="H37" s="318"/>
      <c r="I37" s="315"/>
      <c r="J37" s="315"/>
      <c r="K37" s="316"/>
      <c r="L37" s="316"/>
      <c r="M37" s="403"/>
    </row>
    <row r="38" spans="1:13" x14ac:dyDescent="0.2">
      <c r="A38" s="316" t="s">
        <v>415</v>
      </c>
      <c r="B38" s="316" t="s">
        <v>448</v>
      </c>
      <c r="C38" s="313" t="s">
        <v>442</v>
      </c>
      <c r="D38" s="318">
        <v>8000</v>
      </c>
      <c r="E38" s="318"/>
      <c r="F38" s="318"/>
      <c r="G38" s="318">
        <v>8000</v>
      </c>
      <c r="H38" s="318"/>
      <c r="I38" s="315"/>
      <c r="J38" s="315"/>
      <c r="K38" s="316"/>
      <c r="L38" s="316"/>
      <c r="M38" s="403"/>
    </row>
    <row r="39" spans="1:13" x14ac:dyDescent="0.2">
      <c r="A39" s="316" t="s">
        <v>415</v>
      </c>
      <c r="B39" s="316" t="s">
        <v>449</v>
      </c>
      <c r="C39" s="313" t="s">
        <v>442</v>
      </c>
      <c r="D39" s="318">
        <v>8000</v>
      </c>
      <c r="E39" s="318"/>
      <c r="F39" s="318"/>
      <c r="G39" s="318">
        <v>8000</v>
      </c>
      <c r="H39" s="318"/>
      <c r="I39" s="315"/>
      <c r="J39" s="315"/>
      <c r="K39" s="316"/>
      <c r="L39" s="316"/>
      <c r="M39" s="403"/>
    </row>
    <row r="40" spans="1:13" ht="22.5" x14ac:dyDescent="0.2">
      <c r="A40" s="316" t="s">
        <v>415</v>
      </c>
      <c r="B40" s="316"/>
      <c r="C40" s="313" t="s">
        <v>445</v>
      </c>
      <c r="D40" s="318">
        <v>3000</v>
      </c>
      <c r="E40" s="318"/>
      <c r="F40" s="318"/>
      <c r="G40" s="318">
        <v>3000</v>
      </c>
      <c r="H40" s="318"/>
      <c r="I40" s="315"/>
      <c r="J40" s="315"/>
      <c r="K40" s="316"/>
      <c r="L40" s="316"/>
      <c r="M40" s="403"/>
    </row>
    <row r="41" spans="1:13" x14ac:dyDescent="0.2">
      <c r="A41" s="316" t="s">
        <v>415</v>
      </c>
      <c r="B41" s="316" t="s">
        <v>450</v>
      </c>
      <c r="C41" s="313" t="s">
        <v>447</v>
      </c>
      <c r="D41" s="318">
        <v>8000</v>
      </c>
      <c r="E41" s="318"/>
      <c r="F41" s="318"/>
      <c r="G41" s="318">
        <v>8000</v>
      </c>
      <c r="H41" s="318"/>
      <c r="I41" s="315"/>
      <c r="J41" s="315"/>
      <c r="K41" s="316"/>
      <c r="L41" s="316"/>
      <c r="M41" s="403"/>
    </row>
    <row r="42" spans="1:13" x14ac:dyDescent="0.2">
      <c r="A42" s="316" t="s">
        <v>415</v>
      </c>
      <c r="B42" s="316" t="s">
        <v>451</v>
      </c>
      <c r="C42" s="313" t="s">
        <v>452</v>
      </c>
      <c r="D42" s="318">
        <v>7000</v>
      </c>
      <c r="E42" s="318"/>
      <c r="F42" s="318"/>
      <c r="G42" s="318">
        <v>7000</v>
      </c>
      <c r="H42" s="318"/>
      <c r="I42" s="315"/>
      <c r="J42" s="315"/>
      <c r="K42" s="316"/>
      <c r="L42" s="316"/>
      <c r="M42" s="403"/>
    </row>
    <row r="43" spans="1:13" x14ac:dyDescent="0.2">
      <c r="A43" s="316" t="s">
        <v>415</v>
      </c>
      <c r="B43" s="316"/>
      <c r="C43" s="313" t="s">
        <v>453</v>
      </c>
      <c r="D43" s="318">
        <v>15000</v>
      </c>
      <c r="E43" s="318"/>
      <c r="F43" s="318"/>
      <c r="G43" s="318">
        <v>15000</v>
      </c>
      <c r="H43" s="318"/>
      <c r="I43" s="315"/>
      <c r="J43" s="315"/>
      <c r="K43" s="316"/>
      <c r="L43" s="316"/>
      <c r="M43" s="403"/>
    </row>
    <row r="44" spans="1:13" ht="22.5" x14ac:dyDescent="0.2">
      <c r="A44" s="316" t="s">
        <v>415</v>
      </c>
      <c r="B44" s="316"/>
      <c r="C44" s="313" t="s">
        <v>454</v>
      </c>
      <c r="D44" s="318">
        <v>8000</v>
      </c>
      <c r="E44" s="318"/>
      <c r="F44" s="318"/>
      <c r="G44" s="318">
        <v>8000</v>
      </c>
      <c r="H44" s="318"/>
      <c r="I44" s="315"/>
      <c r="J44" s="315"/>
      <c r="K44" s="316"/>
      <c r="L44" s="316"/>
      <c r="M44" s="403"/>
    </row>
    <row r="45" spans="1:13" x14ac:dyDescent="0.2">
      <c r="A45" s="316" t="s">
        <v>415</v>
      </c>
      <c r="B45" s="316"/>
      <c r="C45" s="313" t="s">
        <v>455</v>
      </c>
      <c r="D45" s="318">
        <v>20000</v>
      </c>
      <c r="E45" s="318"/>
      <c r="F45" s="318"/>
      <c r="G45" s="318">
        <v>20000</v>
      </c>
      <c r="H45" s="318"/>
      <c r="I45" s="315"/>
      <c r="J45" s="315"/>
      <c r="K45" s="316"/>
      <c r="L45" s="316"/>
      <c r="M45" s="403"/>
    </row>
    <row r="46" spans="1:13" x14ac:dyDescent="0.2">
      <c r="A46" s="316" t="s">
        <v>415</v>
      </c>
      <c r="B46" s="316" t="s">
        <v>456</v>
      </c>
      <c r="C46" s="313" t="s">
        <v>457</v>
      </c>
      <c r="D46" s="318">
        <v>5000</v>
      </c>
      <c r="E46" s="318"/>
      <c r="F46" s="318"/>
      <c r="G46" s="318">
        <v>5000</v>
      </c>
      <c r="H46" s="318"/>
      <c r="I46" s="315"/>
      <c r="J46" s="315"/>
      <c r="K46" s="316"/>
      <c r="L46" s="316"/>
      <c r="M46" s="403"/>
    </row>
    <row r="47" spans="1:13" x14ac:dyDescent="0.2">
      <c r="A47" s="316" t="s">
        <v>415</v>
      </c>
      <c r="B47" s="316"/>
      <c r="C47" s="313" t="s">
        <v>458</v>
      </c>
      <c r="D47" s="318">
        <v>14000</v>
      </c>
      <c r="E47" s="318"/>
      <c r="F47" s="318"/>
      <c r="G47" s="318">
        <v>14000</v>
      </c>
      <c r="H47" s="318"/>
      <c r="I47" s="315"/>
      <c r="J47" s="315"/>
      <c r="K47" s="316"/>
      <c r="L47" s="316"/>
      <c r="M47" s="403"/>
    </row>
    <row r="48" spans="1:13" x14ac:dyDescent="0.2">
      <c r="A48" s="316" t="s">
        <v>415</v>
      </c>
      <c r="B48" s="316"/>
      <c r="C48" s="313" t="s">
        <v>459</v>
      </c>
      <c r="D48" s="318">
        <v>1500</v>
      </c>
      <c r="E48" s="318"/>
      <c r="F48" s="318"/>
      <c r="G48" s="318">
        <v>1500</v>
      </c>
      <c r="H48" s="318"/>
      <c r="I48" s="315"/>
      <c r="J48" s="315"/>
      <c r="K48" s="316"/>
      <c r="L48" s="316"/>
      <c r="M48" s="403"/>
    </row>
    <row r="49" spans="1:14" x14ac:dyDescent="0.2">
      <c r="A49" s="316" t="s">
        <v>415</v>
      </c>
      <c r="B49" s="316"/>
      <c r="C49" s="313" t="s">
        <v>460</v>
      </c>
      <c r="D49" s="318">
        <v>30000</v>
      </c>
      <c r="E49" s="318"/>
      <c r="F49" s="318"/>
      <c r="G49" s="318">
        <v>30000</v>
      </c>
      <c r="H49" s="318"/>
      <c r="I49" s="315"/>
      <c r="J49" s="315"/>
      <c r="K49" s="316"/>
      <c r="L49" s="316"/>
      <c r="M49" s="403"/>
    </row>
    <row r="50" spans="1:14" x14ac:dyDescent="0.2">
      <c r="A50" s="316" t="s">
        <v>415</v>
      </c>
      <c r="B50" s="316"/>
      <c r="C50" s="313" t="s">
        <v>461</v>
      </c>
      <c r="D50" s="318">
        <v>70000</v>
      </c>
      <c r="E50" s="318"/>
      <c r="F50" s="318"/>
      <c r="G50" s="318">
        <v>70000</v>
      </c>
      <c r="H50" s="318"/>
      <c r="I50" s="315"/>
      <c r="J50" s="315"/>
      <c r="K50" s="316"/>
      <c r="L50" s="316"/>
      <c r="M50" s="403"/>
    </row>
    <row r="51" spans="1:14" ht="22.5" x14ac:dyDescent="0.2">
      <c r="A51" s="316" t="s">
        <v>415</v>
      </c>
      <c r="B51" s="316" t="s">
        <v>462</v>
      </c>
      <c r="C51" s="313" t="s">
        <v>463</v>
      </c>
      <c r="D51" s="318">
        <v>45000</v>
      </c>
      <c r="E51" s="318"/>
      <c r="F51" s="318"/>
      <c r="G51" s="318">
        <v>45000</v>
      </c>
      <c r="H51" s="318"/>
      <c r="I51" s="315"/>
      <c r="J51" s="315"/>
      <c r="K51" s="316"/>
      <c r="L51" s="316"/>
      <c r="M51" s="403"/>
    </row>
    <row r="52" spans="1:14" ht="22.5" x14ac:dyDescent="0.2">
      <c r="A52" s="316" t="s">
        <v>415</v>
      </c>
      <c r="B52" s="316" t="s">
        <v>464</v>
      </c>
      <c r="C52" s="313" t="s">
        <v>465</v>
      </c>
      <c r="D52" s="318">
        <v>45000</v>
      </c>
      <c r="E52" s="318"/>
      <c r="F52" s="318"/>
      <c r="G52" s="318">
        <v>45000</v>
      </c>
      <c r="H52" s="318"/>
      <c r="I52" s="315"/>
      <c r="J52" s="315"/>
      <c r="K52" s="316"/>
      <c r="L52" s="316"/>
      <c r="M52" s="403"/>
    </row>
    <row r="53" spans="1:14" x14ac:dyDescent="0.2">
      <c r="A53" s="316" t="s">
        <v>415</v>
      </c>
      <c r="B53" s="316"/>
      <c r="C53" s="313" t="s">
        <v>458</v>
      </c>
      <c r="D53" s="318">
        <v>14000</v>
      </c>
      <c r="E53" s="318"/>
      <c r="F53" s="318"/>
      <c r="G53" s="318">
        <v>14000</v>
      </c>
      <c r="H53" s="318"/>
      <c r="I53" s="315"/>
      <c r="J53" s="315"/>
      <c r="K53" s="316"/>
      <c r="L53" s="316"/>
      <c r="M53" s="403"/>
    </row>
    <row r="54" spans="1:14" x14ac:dyDescent="0.2">
      <c r="A54" s="316" t="s">
        <v>415</v>
      </c>
      <c r="B54" s="316"/>
      <c r="C54" s="313" t="s">
        <v>466</v>
      </c>
      <c r="D54" s="318">
        <v>500</v>
      </c>
      <c r="E54" s="318"/>
      <c r="F54" s="318"/>
      <c r="G54" s="318">
        <v>500</v>
      </c>
      <c r="H54" s="318"/>
      <c r="I54" s="315"/>
      <c r="J54" s="315"/>
      <c r="K54" s="316"/>
      <c r="L54" s="316"/>
      <c r="M54" s="403"/>
    </row>
    <row r="55" spans="1:14" x14ac:dyDescent="0.2">
      <c r="A55" s="316" t="s">
        <v>415</v>
      </c>
      <c r="B55" s="316"/>
      <c r="C55" s="313" t="s">
        <v>461</v>
      </c>
      <c r="D55" s="318">
        <v>70000</v>
      </c>
      <c r="E55" s="318"/>
      <c r="F55" s="318"/>
      <c r="G55" s="318">
        <v>70000</v>
      </c>
      <c r="H55" s="318"/>
      <c r="I55" s="315"/>
      <c r="J55" s="315"/>
      <c r="K55" s="316"/>
      <c r="L55" s="316"/>
      <c r="M55" s="403"/>
    </row>
    <row r="56" spans="1:14" s="327" customFormat="1" ht="22.5" x14ac:dyDescent="0.2">
      <c r="A56" s="350" t="s">
        <v>415</v>
      </c>
      <c r="B56" s="350" t="s">
        <v>467</v>
      </c>
      <c r="C56" s="347" t="s">
        <v>468</v>
      </c>
      <c r="D56" s="351">
        <v>35000</v>
      </c>
      <c r="E56" s="351"/>
      <c r="F56" s="351"/>
      <c r="G56" s="351"/>
      <c r="H56" s="351"/>
      <c r="I56" s="352"/>
      <c r="J56" s="352"/>
      <c r="K56" s="350"/>
      <c r="L56" s="350"/>
      <c r="M56" s="404" t="s">
        <v>469</v>
      </c>
      <c r="N56" s="327">
        <v>15000</v>
      </c>
    </row>
    <row r="57" spans="1:14" s="327" customFormat="1" x14ac:dyDescent="0.2">
      <c r="A57" s="350" t="s">
        <v>415</v>
      </c>
      <c r="B57" s="350" t="s">
        <v>470</v>
      </c>
      <c r="C57" s="347" t="s">
        <v>471</v>
      </c>
      <c r="D57" s="351"/>
      <c r="E57" s="351"/>
      <c r="F57" s="351"/>
      <c r="G57" s="351"/>
      <c r="H57" s="351"/>
      <c r="I57" s="352"/>
      <c r="J57" s="352"/>
      <c r="K57" s="350"/>
      <c r="L57" s="350"/>
      <c r="M57" s="404" t="s">
        <v>472</v>
      </c>
      <c r="N57" s="327">
        <v>25000</v>
      </c>
    </row>
    <row r="58" spans="1:14" x14ac:dyDescent="0.2">
      <c r="A58" s="316" t="s">
        <v>415</v>
      </c>
      <c r="B58" s="316"/>
      <c r="C58" s="313" t="s">
        <v>473</v>
      </c>
      <c r="D58" s="318">
        <v>22000</v>
      </c>
      <c r="E58" s="318"/>
      <c r="F58" s="318"/>
      <c r="G58" s="318"/>
      <c r="H58" s="318">
        <v>22000</v>
      </c>
      <c r="I58" s="315"/>
      <c r="J58" s="315"/>
      <c r="K58" s="316"/>
      <c r="L58" s="316"/>
      <c r="M58" s="403"/>
    </row>
    <row r="59" spans="1:14" x14ac:dyDescent="0.2">
      <c r="A59" s="316" t="s">
        <v>415</v>
      </c>
      <c r="B59" s="316"/>
      <c r="C59" s="313" t="s">
        <v>474</v>
      </c>
      <c r="D59" s="318">
        <v>15000</v>
      </c>
      <c r="E59" s="318"/>
      <c r="F59" s="318"/>
      <c r="G59" s="318"/>
      <c r="H59" s="318">
        <v>15000</v>
      </c>
      <c r="I59" s="315"/>
      <c r="J59" s="315"/>
      <c r="K59" s="316"/>
      <c r="L59" s="316"/>
      <c r="M59" s="403"/>
    </row>
    <row r="60" spans="1:14" x14ac:dyDescent="0.2">
      <c r="A60" s="316" t="s">
        <v>415</v>
      </c>
      <c r="B60" s="316"/>
      <c r="C60" s="313" t="s">
        <v>475</v>
      </c>
      <c r="D60" s="318">
        <v>14000</v>
      </c>
      <c r="E60" s="318"/>
      <c r="F60" s="318"/>
      <c r="G60" s="318"/>
      <c r="H60" s="318">
        <v>14000</v>
      </c>
      <c r="I60" s="315"/>
      <c r="J60" s="315"/>
      <c r="K60" s="316"/>
      <c r="L60" s="316"/>
      <c r="M60" s="403"/>
    </row>
    <row r="61" spans="1:14" x14ac:dyDescent="0.2">
      <c r="A61" s="316" t="s">
        <v>415</v>
      </c>
      <c r="B61" s="316"/>
      <c r="C61" s="313" t="s">
        <v>476</v>
      </c>
      <c r="D61" s="318">
        <v>7500</v>
      </c>
      <c r="E61" s="318"/>
      <c r="F61" s="318"/>
      <c r="G61" s="318"/>
      <c r="H61" s="318">
        <v>7500</v>
      </c>
      <c r="I61" s="315"/>
      <c r="J61" s="315"/>
      <c r="K61" s="316"/>
      <c r="L61" s="316"/>
      <c r="M61" s="403"/>
    </row>
    <row r="62" spans="1:14" x14ac:dyDescent="0.2">
      <c r="A62" s="316" t="s">
        <v>415</v>
      </c>
      <c r="B62" s="316"/>
      <c r="C62" s="313" t="s">
        <v>477</v>
      </c>
      <c r="D62" s="318">
        <v>7000</v>
      </c>
      <c r="E62" s="318"/>
      <c r="F62" s="318"/>
      <c r="G62" s="318"/>
      <c r="H62" s="318">
        <v>7000</v>
      </c>
      <c r="I62" s="315"/>
      <c r="J62" s="315"/>
      <c r="K62" s="316"/>
      <c r="L62" s="316"/>
      <c r="M62" s="403"/>
    </row>
    <row r="63" spans="1:14" x14ac:dyDescent="0.2">
      <c r="A63" s="316" t="s">
        <v>415</v>
      </c>
      <c r="B63" s="316"/>
      <c r="C63" s="313" t="s">
        <v>478</v>
      </c>
      <c r="D63" s="318">
        <v>15000</v>
      </c>
      <c r="E63" s="318"/>
      <c r="F63" s="318"/>
      <c r="G63" s="318"/>
      <c r="H63" s="318">
        <v>15000</v>
      </c>
      <c r="I63" s="315"/>
      <c r="J63" s="315"/>
      <c r="K63" s="316"/>
      <c r="L63" s="316"/>
      <c r="M63" s="403"/>
    </row>
    <row r="64" spans="1:14" ht="12" thickBot="1" x14ac:dyDescent="0.25">
      <c r="A64" s="348"/>
      <c r="B64" s="348"/>
      <c r="C64" s="353"/>
      <c r="D64" s="349"/>
      <c r="E64" s="354"/>
      <c r="F64" s="354"/>
      <c r="G64" s="354"/>
      <c r="H64" s="354"/>
      <c r="I64" s="355"/>
      <c r="J64" s="356"/>
      <c r="K64" s="348"/>
      <c r="L64" s="348"/>
      <c r="M64" s="405"/>
    </row>
    <row r="65" spans="1:17" ht="12" thickBot="1" x14ac:dyDescent="0.25">
      <c r="A65" s="334" t="s">
        <v>480</v>
      </c>
      <c r="B65" s="328" t="s">
        <v>479</v>
      </c>
      <c r="C65" s="329"/>
      <c r="D65" s="330"/>
      <c r="E65" s="331"/>
      <c r="F65" s="331"/>
      <c r="G65" s="331"/>
      <c r="H65" s="331"/>
      <c r="I65" s="332"/>
      <c r="J65" s="333"/>
      <c r="K65" s="333"/>
      <c r="L65" s="333"/>
      <c r="M65" s="333"/>
    </row>
    <row r="66" spans="1:17" s="327" customFormat="1" ht="130.5" x14ac:dyDescent="0.2">
      <c r="A66" s="350" t="s">
        <v>480</v>
      </c>
      <c r="B66" s="350" t="s">
        <v>481</v>
      </c>
      <c r="C66" s="347" t="s">
        <v>482</v>
      </c>
      <c r="D66" s="351">
        <v>100000</v>
      </c>
      <c r="E66" s="351">
        <v>100000</v>
      </c>
      <c r="F66" s="351"/>
      <c r="G66" s="351"/>
      <c r="H66" s="351"/>
      <c r="I66" s="352" t="s">
        <v>410</v>
      </c>
      <c r="J66" s="352" t="s">
        <v>483</v>
      </c>
      <c r="K66" s="350"/>
      <c r="L66" s="350"/>
      <c r="M66" s="404" t="s">
        <v>484</v>
      </c>
      <c r="N66" s="327">
        <v>21000</v>
      </c>
      <c r="Q66" s="327" t="s">
        <v>485</v>
      </c>
    </row>
    <row r="67" spans="1:17" s="327" customFormat="1" ht="99" x14ac:dyDescent="0.2">
      <c r="A67" s="350" t="s">
        <v>480</v>
      </c>
      <c r="B67" s="350" t="s">
        <v>481</v>
      </c>
      <c r="C67" s="347" t="s">
        <v>486</v>
      </c>
      <c r="D67" s="351">
        <v>100000</v>
      </c>
      <c r="E67" s="351">
        <v>100000</v>
      </c>
      <c r="F67" s="351"/>
      <c r="G67" s="351"/>
      <c r="H67" s="351"/>
      <c r="I67" s="352" t="s">
        <v>410</v>
      </c>
      <c r="J67" s="352" t="s">
        <v>483</v>
      </c>
      <c r="K67" s="350"/>
      <c r="L67" s="350"/>
      <c r="M67" s="404" t="s">
        <v>487</v>
      </c>
      <c r="N67" s="327">
        <v>21000</v>
      </c>
      <c r="Q67" s="327" t="s">
        <v>485</v>
      </c>
    </row>
    <row r="68" spans="1:17" s="327" customFormat="1" ht="67.5" x14ac:dyDescent="0.2">
      <c r="A68" s="350" t="s">
        <v>480</v>
      </c>
      <c r="B68" s="350" t="s">
        <v>481</v>
      </c>
      <c r="C68" s="347" t="s">
        <v>488</v>
      </c>
      <c r="D68" s="351">
        <v>150000</v>
      </c>
      <c r="E68" s="351">
        <v>150000</v>
      </c>
      <c r="F68" s="351"/>
      <c r="G68" s="351"/>
      <c r="H68" s="351"/>
      <c r="I68" s="352" t="s">
        <v>410</v>
      </c>
      <c r="J68" s="352" t="s">
        <v>483</v>
      </c>
      <c r="K68" s="350"/>
      <c r="L68" s="350"/>
      <c r="M68" s="404" t="s">
        <v>489</v>
      </c>
      <c r="N68" s="327">
        <v>32000</v>
      </c>
      <c r="Q68" s="327" t="s">
        <v>485</v>
      </c>
    </row>
    <row r="69" spans="1:17" s="327" customFormat="1" ht="99" x14ac:dyDescent="0.2">
      <c r="A69" s="350" t="s">
        <v>480</v>
      </c>
      <c r="B69" s="350" t="s">
        <v>490</v>
      </c>
      <c r="C69" s="347" t="s">
        <v>491</v>
      </c>
      <c r="D69" s="351">
        <v>18000</v>
      </c>
      <c r="E69" s="351">
        <v>18000</v>
      </c>
      <c r="F69" s="351"/>
      <c r="G69" s="351"/>
      <c r="H69" s="351"/>
      <c r="I69" s="352" t="s">
        <v>410</v>
      </c>
      <c r="J69" s="352" t="s">
        <v>483</v>
      </c>
      <c r="K69" s="350"/>
      <c r="L69" s="350"/>
      <c r="M69" s="404" t="s">
        <v>492</v>
      </c>
      <c r="N69" s="327">
        <v>4300</v>
      </c>
      <c r="Q69" s="327" t="s">
        <v>485</v>
      </c>
    </row>
    <row r="70" spans="1:17" ht="45" x14ac:dyDescent="0.2">
      <c r="A70" s="316" t="s">
        <v>480</v>
      </c>
      <c r="B70" s="316" t="s">
        <v>481</v>
      </c>
      <c r="C70" s="313" t="s">
        <v>493</v>
      </c>
      <c r="D70" s="318">
        <v>5500</v>
      </c>
      <c r="E70" s="318">
        <v>5500</v>
      </c>
      <c r="F70" s="318"/>
      <c r="G70" s="318"/>
      <c r="H70" s="318"/>
      <c r="I70" s="315" t="s">
        <v>402</v>
      </c>
      <c r="J70" s="315" t="s">
        <v>483</v>
      </c>
      <c r="K70" s="316"/>
      <c r="L70" s="316"/>
      <c r="M70" s="403" t="s">
        <v>494</v>
      </c>
    </row>
    <row r="71" spans="1:17" x14ac:dyDescent="0.2">
      <c r="A71" s="316" t="s">
        <v>480</v>
      </c>
      <c r="B71" s="316" t="s">
        <v>481</v>
      </c>
      <c r="C71" s="313" t="s">
        <v>495</v>
      </c>
      <c r="D71" s="318">
        <v>12000</v>
      </c>
      <c r="E71" s="318">
        <v>12000</v>
      </c>
      <c r="F71" s="318"/>
      <c r="G71" s="318"/>
      <c r="H71" s="318"/>
      <c r="I71" s="315" t="s">
        <v>402</v>
      </c>
      <c r="J71" s="315" t="s">
        <v>483</v>
      </c>
      <c r="K71" s="316"/>
      <c r="L71" s="316"/>
      <c r="M71" s="403" t="s">
        <v>496</v>
      </c>
    </row>
    <row r="72" spans="1:17" ht="45" x14ac:dyDescent="0.2">
      <c r="A72" s="316" t="s">
        <v>480</v>
      </c>
      <c r="B72" s="316" t="s">
        <v>481</v>
      </c>
      <c r="C72" s="313" t="s">
        <v>497</v>
      </c>
      <c r="D72" s="318">
        <v>20000</v>
      </c>
      <c r="E72" s="318">
        <v>20000</v>
      </c>
      <c r="F72" s="318"/>
      <c r="G72" s="318"/>
      <c r="H72" s="318"/>
      <c r="I72" s="315" t="s">
        <v>402</v>
      </c>
      <c r="J72" s="315" t="s">
        <v>483</v>
      </c>
      <c r="K72" s="316"/>
      <c r="L72" s="316"/>
      <c r="M72" s="403" t="s">
        <v>498</v>
      </c>
    </row>
    <row r="73" spans="1:17" ht="56.25" x14ac:dyDescent="0.2">
      <c r="A73" s="316" t="s">
        <v>480</v>
      </c>
      <c r="B73" s="316" t="s">
        <v>481</v>
      </c>
      <c r="C73" s="313" t="s">
        <v>499</v>
      </c>
      <c r="D73" s="318">
        <v>100000</v>
      </c>
      <c r="E73" s="318">
        <v>100000</v>
      </c>
      <c r="F73" s="318"/>
      <c r="G73" s="318"/>
      <c r="H73" s="318"/>
      <c r="I73" s="315" t="s">
        <v>410</v>
      </c>
      <c r="J73" s="315" t="s">
        <v>483</v>
      </c>
      <c r="K73" s="316"/>
      <c r="L73" s="316"/>
      <c r="M73" s="403" t="s">
        <v>500</v>
      </c>
    </row>
    <row r="74" spans="1:17" ht="34.5" thickBot="1" x14ac:dyDescent="0.25">
      <c r="A74" s="316" t="s">
        <v>480</v>
      </c>
      <c r="B74" s="316" t="s">
        <v>490</v>
      </c>
      <c r="C74" s="313" t="s">
        <v>501</v>
      </c>
      <c r="D74" s="318">
        <v>60000</v>
      </c>
      <c r="E74" s="318">
        <v>60000</v>
      </c>
      <c r="F74" s="318"/>
      <c r="G74" s="318"/>
      <c r="H74" s="318"/>
      <c r="I74" s="315" t="s">
        <v>402</v>
      </c>
      <c r="J74" s="315" t="s">
        <v>483</v>
      </c>
      <c r="K74" s="316"/>
      <c r="L74" s="316"/>
      <c r="M74" s="403" t="s">
        <v>502</v>
      </c>
    </row>
    <row r="75" spans="1:17" ht="12" thickBot="1" x14ac:dyDescent="0.25">
      <c r="A75" s="334" t="s">
        <v>480</v>
      </c>
      <c r="B75" s="334" t="s">
        <v>503</v>
      </c>
      <c r="C75" s="397"/>
      <c r="D75" s="398"/>
      <c r="E75" s="398"/>
      <c r="F75" s="398"/>
      <c r="G75" s="398"/>
      <c r="H75" s="398"/>
      <c r="I75" s="398"/>
      <c r="J75" s="398"/>
      <c r="K75" s="398"/>
      <c r="L75" s="398"/>
      <c r="M75" s="399"/>
    </row>
    <row r="76" spans="1:17" ht="67.5" x14ac:dyDescent="0.2">
      <c r="A76" s="316" t="s">
        <v>480</v>
      </c>
      <c r="B76" s="316" t="s">
        <v>481</v>
      </c>
      <c r="C76" s="313" t="s">
        <v>504</v>
      </c>
      <c r="D76" s="318">
        <v>125000</v>
      </c>
      <c r="E76" s="318">
        <v>125000</v>
      </c>
      <c r="F76" s="318"/>
      <c r="G76" s="318"/>
      <c r="H76" s="318"/>
      <c r="I76" s="315" t="s">
        <v>410</v>
      </c>
      <c r="J76" s="315" t="s">
        <v>483</v>
      </c>
      <c r="K76" s="316"/>
      <c r="L76" s="316"/>
      <c r="M76" s="403" t="s">
        <v>505</v>
      </c>
      <c r="N76" s="298">
        <v>26500</v>
      </c>
      <c r="Q76" s="298" t="s">
        <v>485</v>
      </c>
    </row>
    <row r="77" spans="1:17" ht="67.5" x14ac:dyDescent="0.2">
      <c r="A77" s="316" t="s">
        <v>480</v>
      </c>
      <c r="B77" s="316" t="s">
        <v>481</v>
      </c>
      <c r="C77" s="313" t="s">
        <v>506</v>
      </c>
      <c r="D77" s="318">
        <v>200000</v>
      </c>
      <c r="E77" s="318">
        <v>200000</v>
      </c>
      <c r="F77" s="318"/>
      <c r="G77" s="318"/>
      <c r="H77" s="318"/>
      <c r="I77" s="315" t="s">
        <v>410</v>
      </c>
      <c r="J77" s="315" t="s">
        <v>483</v>
      </c>
      <c r="K77" s="316"/>
      <c r="L77" s="316"/>
      <c r="M77" s="403" t="s">
        <v>507</v>
      </c>
      <c r="N77" s="298">
        <v>43000</v>
      </c>
      <c r="Q77" s="298" t="s">
        <v>485</v>
      </c>
    </row>
    <row r="78" spans="1:17" ht="56.25" x14ac:dyDescent="0.2">
      <c r="A78" s="316" t="s">
        <v>480</v>
      </c>
      <c r="B78" s="316" t="s">
        <v>481</v>
      </c>
      <c r="C78" s="313" t="s">
        <v>508</v>
      </c>
      <c r="D78" s="318">
        <v>118000</v>
      </c>
      <c r="E78" s="318">
        <v>118000</v>
      </c>
      <c r="F78" s="318"/>
      <c r="G78" s="318"/>
      <c r="H78" s="318"/>
      <c r="I78" s="315" t="s">
        <v>410</v>
      </c>
      <c r="J78" s="315" t="s">
        <v>483</v>
      </c>
      <c r="K78" s="316"/>
      <c r="L78" s="316"/>
      <c r="M78" s="403" t="s">
        <v>509</v>
      </c>
      <c r="N78" s="298">
        <v>26500</v>
      </c>
      <c r="Q78" s="298" t="s">
        <v>485</v>
      </c>
    </row>
    <row r="79" spans="1:17" ht="78.75" x14ac:dyDescent="0.2">
      <c r="A79" s="316" t="s">
        <v>480</v>
      </c>
      <c r="B79" s="316" t="s">
        <v>490</v>
      </c>
      <c r="C79" s="313" t="s">
        <v>491</v>
      </c>
      <c r="D79" s="318">
        <v>22000</v>
      </c>
      <c r="E79" s="318">
        <v>22000</v>
      </c>
      <c r="F79" s="318"/>
      <c r="G79" s="318"/>
      <c r="H79" s="318"/>
      <c r="I79" s="315" t="s">
        <v>410</v>
      </c>
      <c r="J79" s="315" t="s">
        <v>483</v>
      </c>
      <c r="K79" s="316"/>
      <c r="L79" s="316"/>
      <c r="M79" s="403" t="s">
        <v>510</v>
      </c>
      <c r="N79" s="298">
        <v>4800</v>
      </c>
      <c r="Q79" s="298" t="s">
        <v>485</v>
      </c>
    </row>
    <row r="80" spans="1:17" x14ac:dyDescent="0.2">
      <c r="A80" s="316" t="s">
        <v>480</v>
      </c>
      <c r="B80" s="316" t="s">
        <v>490</v>
      </c>
      <c r="C80" s="313" t="s">
        <v>511</v>
      </c>
      <c r="D80" s="318">
        <v>400</v>
      </c>
      <c r="E80" s="318">
        <v>400</v>
      </c>
      <c r="F80" s="318"/>
      <c r="G80" s="318"/>
      <c r="H80" s="318"/>
      <c r="I80" s="315" t="s">
        <v>402</v>
      </c>
      <c r="J80" s="315" t="s">
        <v>483</v>
      </c>
      <c r="K80" s="316"/>
      <c r="L80" s="316"/>
      <c r="M80" s="403" t="s">
        <v>512</v>
      </c>
      <c r="N80" s="298">
        <v>400</v>
      </c>
    </row>
    <row r="81" spans="1:14" x14ac:dyDescent="0.2">
      <c r="A81" s="316" t="s">
        <v>480</v>
      </c>
      <c r="B81" s="316" t="s">
        <v>490</v>
      </c>
      <c r="C81" s="313" t="s">
        <v>513</v>
      </c>
      <c r="D81" s="318">
        <v>4500</v>
      </c>
      <c r="E81" s="318">
        <f>D81</f>
        <v>4500</v>
      </c>
      <c r="F81" s="318"/>
      <c r="G81" s="318"/>
      <c r="H81" s="318"/>
      <c r="I81" s="315" t="s">
        <v>402</v>
      </c>
      <c r="J81" s="315" t="s">
        <v>483</v>
      </c>
      <c r="K81" s="316"/>
      <c r="L81" s="316"/>
      <c r="M81" s="403" t="s">
        <v>512</v>
      </c>
    </row>
    <row r="82" spans="1:14" ht="78.75" x14ac:dyDescent="0.2">
      <c r="A82" s="316" t="s">
        <v>480</v>
      </c>
      <c r="B82" s="316" t="s">
        <v>481</v>
      </c>
      <c r="C82" s="313" t="s">
        <v>493</v>
      </c>
      <c r="D82" s="318">
        <v>5500</v>
      </c>
      <c r="E82" s="318">
        <v>5500</v>
      </c>
      <c r="F82" s="318"/>
      <c r="G82" s="318"/>
      <c r="H82" s="318"/>
      <c r="I82" s="315" t="s">
        <v>402</v>
      </c>
      <c r="J82" s="315" t="s">
        <v>483</v>
      </c>
      <c r="K82" s="316"/>
      <c r="L82" s="316"/>
      <c r="M82" s="403" t="s">
        <v>514</v>
      </c>
    </row>
    <row r="83" spans="1:14" x14ac:dyDescent="0.2">
      <c r="A83" s="316" t="s">
        <v>480</v>
      </c>
      <c r="B83" s="316" t="s">
        <v>481</v>
      </c>
      <c r="C83" s="313" t="s">
        <v>495</v>
      </c>
      <c r="D83" s="318">
        <v>12000</v>
      </c>
      <c r="E83" s="318">
        <v>12000</v>
      </c>
      <c r="F83" s="318"/>
      <c r="G83" s="318"/>
      <c r="H83" s="318"/>
      <c r="I83" s="315" t="s">
        <v>402</v>
      </c>
      <c r="J83" s="315" t="s">
        <v>483</v>
      </c>
      <c r="K83" s="316"/>
      <c r="L83" s="316"/>
      <c r="M83" s="403" t="s">
        <v>496</v>
      </c>
    </row>
    <row r="84" spans="1:14" ht="45" x14ac:dyDescent="0.2">
      <c r="A84" s="316" t="s">
        <v>480</v>
      </c>
      <c r="B84" s="316" t="s">
        <v>490</v>
      </c>
      <c r="C84" s="313" t="s">
        <v>515</v>
      </c>
      <c r="D84" s="318">
        <v>1500</v>
      </c>
      <c r="E84" s="318">
        <v>1500</v>
      </c>
      <c r="F84" s="318"/>
      <c r="G84" s="318"/>
      <c r="H84" s="318"/>
      <c r="I84" s="315" t="s">
        <v>402</v>
      </c>
      <c r="J84" s="315" t="s">
        <v>483</v>
      </c>
      <c r="K84" s="316"/>
      <c r="L84" s="316"/>
      <c r="M84" s="403" t="s">
        <v>516</v>
      </c>
    </row>
    <row r="85" spans="1:14" ht="33.75" x14ac:dyDescent="0.2">
      <c r="A85" s="316" t="s">
        <v>480</v>
      </c>
      <c r="B85" s="316" t="s">
        <v>490</v>
      </c>
      <c r="C85" s="313" t="s">
        <v>517</v>
      </c>
      <c r="D85" s="318">
        <v>4000</v>
      </c>
      <c r="E85" s="318">
        <v>4000</v>
      </c>
      <c r="F85" s="318"/>
      <c r="G85" s="318"/>
      <c r="H85" s="318"/>
      <c r="I85" s="315" t="s">
        <v>410</v>
      </c>
      <c r="J85" s="315" t="s">
        <v>483</v>
      </c>
      <c r="K85" s="316"/>
      <c r="L85" s="316"/>
      <c r="M85" s="403" t="s">
        <v>518</v>
      </c>
    </row>
    <row r="86" spans="1:14" s="327" customFormat="1" ht="33.75" x14ac:dyDescent="0.2">
      <c r="A86" s="350" t="s">
        <v>480</v>
      </c>
      <c r="B86" s="350" t="s">
        <v>481</v>
      </c>
      <c r="C86" s="347" t="s">
        <v>519</v>
      </c>
      <c r="D86" s="351" t="s">
        <v>520</v>
      </c>
      <c r="E86" s="351"/>
      <c r="F86" s="351"/>
      <c r="G86" s="351">
        <v>50000</v>
      </c>
      <c r="H86" s="351"/>
      <c r="I86" s="352" t="s">
        <v>410</v>
      </c>
      <c r="J86" s="352"/>
      <c r="K86" s="350" t="s">
        <v>521</v>
      </c>
      <c r="L86" s="350"/>
      <c r="M86" s="404" t="s">
        <v>522</v>
      </c>
      <c r="N86" s="327">
        <v>11000</v>
      </c>
    </row>
    <row r="87" spans="1:14" ht="22.5" x14ac:dyDescent="0.2">
      <c r="A87" s="316" t="s">
        <v>480</v>
      </c>
      <c r="B87" s="316" t="s">
        <v>490</v>
      </c>
      <c r="C87" s="313" t="s">
        <v>523</v>
      </c>
      <c r="D87" s="318">
        <v>10000</v>
      </c>
      <c r="E87" s="318">
        <v>10000</v>
      </c>
      <c r="F87" s="318"/>
      <c r="G87" s="318">
        <v>0</v>
      </c>
      <c r="H87" s="318"/>
      <c r="I87" s="315" t="s">
        <v>402</v>
      </c>
      <c r="J87" s="315"/>
      <c r="K87" s="316" t="s">
        <v>521</v>
      </c>
      <c r="L87" s="316"/>
      <c r="M87" s="403" t="s">
        <v>524</v>
      </c>
    </row>
    <row r="88" spans="1:14" ht="22.5" x14ac:dyDescent="0.2">
      <c r="A88" s="316" t="s">
        <v>480</v>
      </c>
      <c r="B88" s="316" t="s">
        <v>481</v>
      </c>
      <c r="C88" s="313" t="s">
        <v>525</v>
      </c>
      <c r="D88" s="318">
        <v>6000</v>
      </c>
      <c r="E88" s="318"/>
      <c r="F88" s="318"/>
      <c r="G88" s="318">
        <v>6000</v>
      </c>
      <c r="H88" s="318"/>
      <c r="I88" s="315" t="s">
        <v>402</v>
      </c>
      <c r="J88" s="315"/>
      <c r="K88" s="316" t="s">
        <v>521</v>
      </c>
      <c r="L88" s="316"/>
      <c r="M88" s="403" t="s">
        <v>526</v>
      </c>
    </row>
    <row r="89" spans="1:14" x14ac:dyDescent="0.2">
      <c r="A89" s="316" t="s">
        <v>480</v>
      </c>
      <c r="B89" s="316" t="s">
        <v>490</v>
      </c>
      <c r="C89" s="313" t="s">
        <v>527</v>
      </c>
      <c r="D89" s="318">
        <v>8000</v>
      </c>
      <c r="E89" s="318"/>
      <c r="F89" s="318"/>
      <c r="G89" s="318">
        <v>8000</v>
      </c>
      <c r="H89" s="318"/>
      <c r="I89" s="315" t="s">
        <v>402</v>
      </c>
      <c r="J89" s="315"/>
      <c r="K89" s="316" t="s">
        <v>521</v>
      </c>
      <c r="L89" s="316"/>
      <c r="M89" s="403" t="s">
        <v>528</v>
      </c>
    </row>
    <row r="90" spans="1:14" x14ac:dyDescent="0.2">
      <c r="A90" s="316" t="s">
        <v>480</v>
      </c>
      <c r="B90" s="316" t="s">
        <v>529</v>
      </c>
      <c r="C90" s="313" t="s">
        <v>530</v>
      </c>
      <c r="D90" s="318">
        <v>4000</v>
      </c>
      <c r="E90" s="318"/>
      <c r="F90" s="318"/>
      <c r="G90" s="318">
        <v>4000</v>
      </c>
      <c r="H90" s="318"/>
      <c r="I90" s="315" t="s">
        <v>402</v>
      </c>
      <c r="J90" s="315"/>
      <c r="K90" s="316" t="s">
        <v>521</v>
      </c>
      <c r="L90" s="316"/>
      <c r="M90" s="403" t="s">
        <v>528</v>
      </c>
    </row>
    <row r="91" spans="1:14" ht="67.5" x14ac:dyDescent="0.2">
      <c r="A91" s="316" t="s">
        <v>480</v>
      </c>
      <c r="B91" s="316" t="s">
        <v>481</v>
      </c>
      <c r="C91" s="313" t="s">
        <v>531</v>
      </c>
      <c r="D91" s="318">
        <v>225000</v>
      </c>
      <c r="E91" s="318">
        <v>225000</v>
      </c>
      <c r="F91" s="318"/>
      <c r="G91" s="318"/>
      <c r="H91" s="318"/>
      <c r="I91" s="315" t="s">
        <v>410</v>
      </c>
      <c r="J91" s="315" t="s">
        <v>483</v>
      </c>
      <c r="K91" s="316"/>
      <c r="L91" s="316"/>
      <c r="M91" s="403" t="s">
        <v>532</v>
      </c>
    </row>
    <row r="92" spans="1:14" ht="33.75" x14ac:dyDescent="0.2">
      <c r="A92" s="316" t="s">
        <v>480</v>
      </c>
      <c r="B92" s="316" t="s">
        <v>490</v>
      </c>
      <c r="C92" s="313" t="s">
        <v>533</v>
      </c>
      <c r="D92" s="318">
        <v>80000</v>
      </c>
      <c r="E92" s="318">
        <v>80000</v>
      </c>
      <c r="F92" s="318"/>
      <c r="G92" s="318"/>
      <c r="H92" s="318"/>
      <c r="I92" s="315" t="s">
        <v>402</v>
      </c>
      <c r="J92" s="315" t="s">
        <v>483</v>
      </c>
      <c r="K92" s="316"/>
      <c r="L92" s="316"/>
      <c r="M92" s="403" t="s">
        <v>534</v>
      </c>
    </row>
    <row r="93" spans="1:14" x14ac:dyDescent="0.2">
      <c r="A93" s="335" t="s">
        <v>480</v>
      </c>
      <c r="B93" s="335" t="s">
        <v>535</v>
      </c>
      <c r="C93" s="336"/>
      <c r="D93" s="337"/>
      <c r="E93" s="338"/>
      <c r="F93" s="338"/>
      <c r="G93" s="338"/>
      <c r="H93" s="338"/>
      <c r="I93" s="339"/>
      <c r="J93" s="340"/>
      <c r="K93" s="340"/>
      <c r="L93" s="340"/>
      <c r="M93" s="340"/>
    </row>
    <row r="94" spans="1:14" s="327" customFormat="1" ht="109.5" x14ac:dyDescent="0.2">
      <c r="A94" s="350" t="s">
        <v>480</v>
      </c>
      <c r="B94" s="350" t="s">
        <v>481</v>
      </c>
      <c r="C94" s="347" t="s">
        <v>536</v>
      </c>
      <c r="D94" s="351">
        <v>150000</v>
      </c>
      <c r="E94" s="351">
        <v>150000</v>
      </c>
      <c r="F94" s="351"/>
      <c r="G94" s="351"/>
      <c r="H94" s="351"/>
      <c r="I94" s="352" t="s">
        <v>410</v>
      </c>
      <c r="J94" s="352" t="s">
        <v>483</v>
      </c>
      <c r="K94" s="350"/>
      <c r="L94" s="350"/>
      <c r="M94" s="404" t="s">
        <v>537</v>
      </c>
      <c r="N94" s="327">
        <v>32000</v>
      </c>
    </row>
    <row r="95" spans="1:14" s="327" customFormat="1" ht="56.25" x14ac:dyDescent="0.2">
      <c r="A95" s="350" t="s">
        <v>480</v>
      </c>
      <c r="B95" s="350" t="s">
        <v>481</v>
      </c>
      <c r="C95" s="347" t="s">
        <v>538</v>
      </c>
      <c r="D95" s="351">
        <v>175000</v>
      </c>
      <c r="E95" s="351">
        <v>175000</v>
      </c>
      <c r="F95" s="351"/>
      <c r="G95" s="351"/>
      <c r="H95" s="351"/>
      <c r="I95" s="352" t="s">
        <v>410</v>
      </c>
      <c r="J95" s="352" t="s">
        <v>483</v>
      </c>
      <c r="K95" s="350"/>
      <c r="L95" s="350"/>
      <c r="M95" s="404" t="s">
        <v>539</v>
      </c>
      <c r="N95" s="327">
        <v>37600</v>
      </c>
    </row>
    <row r="96" spans="1:14" s="327" customFormat="1" ht="151.5" x14ac:dyDescent="0.2">
      <c r="A96" s="350" t="s">
        <v>480</v>
      </c>
      <c r="B96" s="350" t="s">
        <v>481</v>
      </c>
      <c r="C96" s="347" t="s">
        <v>508</v>
      </c>
      <c r="D96" s="351">
        <v>118000</v>
      </c>
      <c r="E96" s="351">
        <v>118000</v>
      </c>
      <c r="F96" s="351"/>
      <c r="G96" s="351"/>
      <c r="H96" s="351"/>
      <c r="I96" s="352" t="s">
        <v>410</v>
      </c>
      <c r="J96" s="352" t="s">
        <v>483</v>
      </c>
      <c r="K96" s="350"/>
      <c r="L96" s="350"/>
      <c r="M96" s="404" t="s">
        <v>540</v>
      </c>
      <c r="N96" s="327">
        <v>26500</v>
      </c>
    </row>
    <row r="97" spans="1:14" s="327" customFormat="1" ht="154.5" x14ac:dyDescent="0.2">
      <c r="A97" s="350" t="s">
        <v>480</v>
      </c>
      <c r="B97" s="350" t="s">
        <v>490</v>
      </c>
      <c r="C97" s="347" t="s">
        <v>541</v>
      </c>
      <c r="D97" s="351">
        <v>22000</v>
      </c>
      <c r="E97" s="351">
        <v>22000</v>
      </c>
      <c r="F97" s="351"/>
      <c r="G97" s="351"/>
      <c r="H97" s="351"/>
      <c r="I97" s="352" t="s">
        <v>410</v>
      </c>
      <c r="J97" s="352" t="s">
        <v>483</v>
      </c>
      <c r="K97" s="350"/>
      <c r="L97" s="350"/>
      <c r="M97" s="404" t="s">
        <v>542</v>
      </c>
      <c r="N97" s="327">
        <v>4800</v>
      </c>
    </row>
    <row r="98" spans="1:14" ht="33.75" x14ac:dyDescent="0.2">
      <c r="A98" s="316" t="s">
        <v>480</v>
      </c>
      <c r="B98" s="316" t="s">
        <v>490</v>
      </c>
      <c r="C98" s="313" t="s">
        <v>543</v>
      </c>
      <c r="D98" s="318">
        <v>4000</v>
      </c>
      <c r="E98" s="318"/>
      <c r="F98" s="318">
        <f>D98</f>
        <v>4000</v>
      </c>
      <c r="G98" s="318"/>
      <c r="H98" s="318"/>
      <c r="I98" s="315" t="s">
        <v>402</v>
      </c>
      <c r="J98" s="315" t="s">
        <v>483</v>
      </c>
      <c r="K98" s="316"/>
      <c r="L98" s="316"/>
      <c r="M98" s="403" t="s">
        <v>544</v>
      </c>
    </row>
    <row r="99" spans="1:14" x14ac:dyDescent="0.2">
      <c r="A99" s="316" t="s">
        <v>480</v>
      </c>
      <c r="B99" s="316" t="s">
        <v>490</v>
      </c>
      <c r="C99" s="313" t="s">
        <v>511</v>
      </c>
      <c r="D99" s="318">
        <v>400</v>
      </c>
      <c r="E99" s="318"/>
      <c r="F99" s="318">
        <v>400</v>
      </c>
      <c r="G99" s="318"/>
      <c r="H99" s="318"/>
      <c r="I99" s="315" t="s">
        <v>402</v>
      </c>
      <c r="J99" s="315" t="s">
        <v>483</v>
      </c>
      <c r="K99" s="316"/>
      <c r="L99" s="316"/>
      <c r="M99" s="403" t="s">
        <v>512</v>
      </c>
    </row>
    <row r="100" spans="1:14" x14ac:dyDescent="0.2">
      <c r="A100" s="316" t="s">
        <v>480</v>
      </c>
      <c r="B100" s="316" t="s">
        <v>490</v>
      </c>
      <c r="C100" s="313" t="s">
        <v>545</v>
      </c>
      <c r="D100" s="318">
        <v>4500</v>
      </c>
      <c r="E100" s="318"/>
      <c r="F100" s="318">
        <v>4500</v>
      </c>
      <c r="G100" s="318"/>
      <c r="H100" s="318"/>
      <c r="I100" s="315" t="s">
        <v>402</v>
      </c>
      <c r="J100" s="315" t="s">
        <v>483</v>
      </c>
      <c r="K100" s="316"/>
      <c r="L100" s="316"/>
      <c r="M100" s="403" t="s">
        <v>512</v>
      </c>
    </row>
    <row r="101" spans="1:14" ht="67.5" x14ac:dyDescent="0.2">
      <c r="A101" s="316" t="s">
        <v>480</v>
      </c>
      <c r="B101" s="316" t="s">
        <v>481</v>
      </c>
      <c r="C101" s="313" t="s">
        <v>493</v>
      </c>
      <c r="D101" s="318">
        <v>5500</v>
      </c>
      <c r="E101" s="318"/>
      <c r="F101" s="318">
        <v>5500</v>
      </c>
      <c r="G101" s="318"/>
      <c r="H101" s="318"/>
      <c r="I101" s="315" t="s">
        <v>402</v>
      </c>
      <c r="J101" s="315" t="s">
        <v>483</v>
      </c>
      <c r="K101" s="316"/>
      <c r="L101" s="316"/>
      <c r="M101" s="403" t="s">
        <v>546</v>
      </c>
    </row>
    <row r="102" spans="1:14" ht="33.75" x14ac:dyDescent="0.2">
      <c r="A102" s="316" t="s">
        <v>480</v>
      </c>
      <c r="B102" s="316" t="s">
        <v>481</v>
      </c>
      <c r="C102" s="313" t="s">
        <v>495</v>
      </c>
      <c r="D102" s="318">
        <v>12000</v>
      </c>
      <c r="E102" s="318"/>
      <c r="F102" s="318">
        <v>12000</v>
      </c>
      <c r="G102" s="318"/>
      <c r="H102" s="318"/>
      <c r="I102" s="315" t="s">
        <v>402</v>
      </c>
      <c r="J102" s="315" t="s">
        <v>483</v>
      </c>
      <c r="K102" s="316"/>
      <c r="L102" s="316"/>
      <c r="M102" s="403" t="s">
        <v>547</v>
      </c>
    </row>
    <row r="103" spans="1:14" ht="22.5" x14ac:dyDescent="0.2">
      <c r="A103" s="316" t="s">
        <v>480</v>
      </c>
      <c r="B103" s="316" t="s">
        <v>481</v>
      </c>
      <c r="C103" s="313" t="s">
        <v>548</v>
      </c>
      <c r="D103" s="318">
        <v>6000</v>
      </c>
      <c r="E103" s="318"/>
      <c r="F103" s="318">
        <v>6000</v>
      </c>
      <c r="G103" s="318"/>
      <c r="H103" s="318"/>
      <c r="I103" s="315" t="s">
        <v>410</v>
      </c>
      <c r="J103" s="315" t="s">
        <v>483</v>
      </c>
      <c r="K103" s="316"/>
      <c r="L103" s="316"/>
      <c r="M103" s="403" t="s">
        <v>549</v>
      </c>
    </row>
    <row r="104" spans="1:14" ht="22.5" x14ac:dyDescent="0.2">
      <c r="A104" s="316" t="s">
        <v>480</v>
      </c>
      <c r="B104" s="316" t="s">
        <v>481</v>
      </c>
      <c r="C104" s="313" t="s">
        <v>550</v>
      </c>
      <c r="D104" s="318">
        <v>13000</v>
      </c>
      <c r="E104" s="318"/>
      <c r="F104" s="318">
        <v>13000</v>
      </c>
      <c r="G104" s="318"/>
      <c r="H104" s="318"/>
      <c r="I104" s="315" t="s">
        <v>410</v>
      </c>
      <c r="J104" s="315" t="s">
        <v>483</v>
      </c>
      <c r="K104" s="316"/>
      <c r="L104" s="316"/>
      <c r="M104" s="403" t="s">
        <v>549</v>
      </c>
    </row>
    <row r="105" spans="1:14" ht="22.5" x14ac:dyDescent="0.2">
      <c r="A105" s="316" t="s">
        <v>480</v>
      </c>
      <c r="B105" s="316" t="s">
        <v>490</v>
      </c>
      <c r="C105" s="313" t="s">
        <v>551</v>
      </c>
      <c r="D105" s="318">
        <v>10000</v>
      </c>
      <c r="E105" s="318"/>
      <c r="F105" s="318">
        <v>10000</v>
      </c>
      <c r="G105" s="318"/>
      <c r="H105" s="318"/>
      <c r="I105" s="315" t="s">
        <v>410</v>
      </c>
      <c r="J105" s="315" t="s">
        <v>483</v>
      </c>
      <c r="K105" s="316"/>
      <c r="L105" s="316"/>
      <c r="M105" s="403" t="s">
        <v>552</v>
      </c>
    </row>
    <row r="106" spans="1:14" ht="56.25" x14ac:dyDescent="0.2">
      <c r="A106" s="316" t="s">
        <v>480</v>
      </c>
      <c r="B106" s="316" t="s">
        <v>490</v>
      </c>
      <c r="C106" s="313" t="s">
        <v>553</v>
      </c>
      <c r="D106" s="318">
        <v>900</v>
      </c>
      <c r="E106" s="318"/>
      <c r="F106" s="318">
        <v>900</v>
      </c>
      <c r="G106" s="318"/>
      <c r="H106" s="318"/>
      <c r="I106" s="315" t="s">
        <v>402</v>
      </c>
      <c r="J106" s="315" t="s">
        <v>483</v>
      </c>
      <c r="K106" s="316"/>
      <c r="L106" s="316"/>
      <c r="M106" s="403" t="s">
        <v>554</v>
      </c>
    </row>
    <row r="107" spans="1:14" ht="22.5" x14ac:dyDescent="0.2">
      <c r="A107" s="316" t="s">
        <v>480</v>
      </c>
      <c r="B107" s="316" t="s">
        <v>490</v>
      </c>
      <c r="C107" s="313" t="s">
        <v>517</v>
      </c>
      <c r="D107" s="318">
        <v>4000</v>
      </c>
      <c r="E107" s="318"/>
      <c r="F107" s="318"/>
      <c r="G107" s="318">
        <v>4000</v>
      </c>
      <c r="H107" s="318"/>
      <c r="I107" s="315" t="s">
        <v>410</v>
      </c>
      <c r="J107" s="315"/>
      <c r="K107" s="316" t="s">
        <v>521</v>
      </c>
      <c r="L107" s="316"/>
      <c r="M107" s="403" t="s">
        <v>555</v>
      </c>
    </row>
    <row r="108" spans="1:14" ht="66.75" x14ac:dyDescent="0.2">
      <c r="A108" s="316" t="s">
        <v>480</v>
      </c>
      <c r="B108" s="316" t="s">
        <v>490</v>
      </c>
      <c r="C108" s="313" t="s">
        <v>556</v>
      </c>
      <c r="D108" s="318">
        <v>25000</v>
      </c>
      <c r="E108" s="318"/>
      <c r="F108" s="318"/>
      <c r="G108" s="318">
        <v>25000</v>
      </c>
      <c r="H108" s="318"/>
      <c r="I108" s="315" t="s">
        <v>410</v>
      </c>
      <c r="J108" s="315"/>
      <c r="K108" s="316" t="s">
        <v>521</v>
      </c>
      <c r="L108" s="316"/>
      <c r="M108" s="403" t="s">
        <v>557</v>
      </c>
    </row>
    <row r="109" spans="1:14" s="327" customFormat="1" ht="109.5" x14ac:dyDescent="0.2">
      <c r="A109" s="350" t="s">
        <v>480</v>
      </c>
      <c r="B109" s="350" t="s">
        <v>481</v>
      </c>
      <c r="C109" s="347" t="s">
        <v>558</v>
      </c>
      <c r="D109" s="351">
        <v>50000</v>
      </c>
      <c r="E109" s="351"/>
      <c r="F109" s="351"/>
      <c r="G109" s="351">
        <v>50000</v>
      </c>
      <c r="H109" s="351"/>
      <c r="I109" s="352" t="s">
        <v>410</v>
      </c>
      <c r="J109" s="352"/>
      <c r="K109" s="350" t="s">
        <v>521</v>
      </c>
      <c r="L109" s="350"/>
      <c r="M109" s="404" t="s">
        <v>559</v>
      </c>
      <c r="N109" s="327">
        <v>11000</v>
      </c>
    </row>
    <row r="110" spans="1:14" ht="22.5" x14ac:dyDescent="0.2">
      <c r="A110" s="316" t="s">
        <v>480</v>
      </c>
      <c r="B110" s="316" t="s">
        <v>481</v>
      </c>
      <c r="C110" s="313" t="s">
        <v>525</v>
      </c>
      <c r="D110" s="318">
        <v>4000</v>
      </c>
      <c r="E110" s="318"/>
      <c r="F110" s="318"/>
      <c r="G110" s="318">
        <v>4000</v>
      </c>
      <c r="H110" s="318"/>
      <c r="I110" s="315" t="s">
        <v>402</v>
      </c>
      <c r="J110" s="315"/>
      <c r="K110" s="316" t="s">
        <v>521</v>
      </c>
      <c r="L110" s="316"/>
      <c r="M110" s="403" t="s">
        <v>526</v>
      </c>
    </row>
    <row r="111" spans="1:14" x14ac:dyDescent="0.2">
      <c r="A111" s="316" t="s">
        <v>480</v>
      </c>
      <c r="B111" s="316" t="s">
        <v>490</v>
      </c>
      <c r="C111" s="313" t="s">
        <v>527</v>
      </c>
      <c r="D111" s="318">
        <v>8000</v>
      </c>
      <c r="E111" s="318"/>
      <c r="F111" s="318"/>
      <c r="G111" s="318">
        <v>8000</v>
      </c>
      <c r="H111" s="318"/>
      <c r="I111" s="315" t="s">
        <v>402</v>
      </c>
      <c r="J111" s="315"/>
      <c r="K111" s="316" t="s">
        <v>521</v>
      </c>
      <c r="L111" s="316"/>
      <c r="M111" s="403" t="s">
        <v>528</v>
      </c>
    </row>
    <row r="112" spans="1:14" ht="45" x14ac:dyDescent="0.2">
      <c r="A112" s="316" t="s">
        <v>480</v>
      </c>
      <c r="B112" s="316" t="s">
        <v>481</v>
      </c>
      <c r="C112" s="313" t="s">
        <v>560</v>
      </c>
      <c r="D112" s="318">
        <v>175000</v>
      </c>
      <c r="E112" s="318"/>
      <c r="F112" s="318">
        <v>175000</v>
      </c>
      <c r="G112" s="318"/>
      <c r="H112" s="318"/>
      <c r="I112" s="315" t="s">
        <v>410</v>
      </c>
      <c r="J112" s="315" t="s">
        <v>483</v>
      </c>
      <c r="K112" s="316"/>
      <c r="L112" s="316"/>
      <c r="M112" s="403" t="s">
        <v>561</v>
      </c>
    </row>
    <row r="113" spans="1:14" ht="22.5" x14ac:dyDescent="0.2">
      <c r="A113" s="316" t="s">
        <v>480</v>
      </c>
      <c r="B113" s="316" t="s">
        <v>490</v>
      </c>
      <c r="C113" s="313" t="s">
        <v>501</v>
      </c>
      <c r="D113" s="318">
        <v>60000</v>
      </c>
      <c r="E113" s="318"/>
      <c r="F113" s="318">
        <v>60000</v>
      </c>
      <c r="G113" s="318"/>
      <c r="H113" s="318"/>
      <c r="I113" s="315" t="s">
        <v>402</v>
      </c>
      <c r="J113" s="315" t="s">
        <v>483</v>
      </c>
      <c r="K113" s="316"/>
      <c r="L113" s="316"/>
      <c r="M113" s="403" t="s">
        <v>562</v>
      </c>
    </row>
    <row r="114" spans="1:14" x14ac:dyDescent="0.2">
      <c r="A114" s="341" t="s">
        <v>480</v>
      </c>
      <c r="B114" s="341" t="s">
        <v>563</v>
      </c>
      <c r="C114" s="336"/>
      <c r="D114" s="337"/>
      <c r="E114" s="338"/>
      <c r="F114" s="338"/>
      <c r="G114" s="338"/>
      <c r="H114" s="338"/>
      <c r="I114" s="339"/>
      <c r="J114" s="340"/>
      <c r="K114" s="340"/>
      <c r="L114" s="340"/>
      <c r="M114" s="340"/>
    </row>
    <row r="115" spans="1:14" s="327" customFormat="1" ht="101.25" x14ac:dyDescent="0.2">
      <c r="A115" s="350" t="s">
        <v>480</v>
      </c>
      <c r="B115" s="350" t="s">
        <v>481</v>
      </c>
      <c r="C115" s="347" t="s">
        <v>564</v>
      </c>
      <c r="D115" s="351">
        <v>24000</v>
      </c>
      <c r="E115" s="351"/>
      <c r="F115" s="351"/>
      <c r="G115" s="351"/>
      <c r="H115" s="351">
        <v>24000</v>
      </c>
      <c r="I115" s="352" t="s">
        <v>410</v>
      </c>
      <c r="J115" s="352"/>
      <c r="K115" s="350"/>
      <c r="L115" s="350" t="s">
        <v>565</v>
      </c>
      <c r="M115" s="404" t="s">
        <v>566</v>
      </c>
      <c r="N115" s="327">
        <v>5000</v>
      </c>
    </row>
    <row r="116" spans="1:14" s="327" customFormat="1" ht="101.25" x14ac:dyDescent="0.2">
      <c r="A116" s="350" t="s">
        <v>480</v>
      </c>
      <c r="B116" s="350" t="s">
        <v>481</v>
      </c>
      <c r="C116" s="347" t="s">
        <v>567</v>
      </c>
      <c r="D116" s="351">
        <v>36000</v>
      </c>
      <c r="E116" s="351"/>
      <c r="F116" s="351"/>
      <c r="G116" s="351">
        <v>36000</v>
      </c>
      <c r="H116" s="351"/>
      <c r="I116" s="352" t="s">
        <v>410</v>
      </c>
      <c r="J116" s="352"/>
      <c r="K116" s="350" t="s">
        <v>521</v>
      </c>
      <c r="L116" s="350"/>
      <c r="M116" s="404" t="s">
        <v>568</v>
      </c>
      <c r="N116" s="327">
        <v>10000</v>
      </c>
    </row>
    <row r="117" spans="1:14" ht="66" x14ac:dyDescent="0.2">
      <c r="A117" s="316" t="s">
        <v>480</v>
      </c>
      <c r="B117" s="316" t="s">
        <v>481</v>
      </c>
      <c r="C117" s="313" t="s">
        <v>569</v>
      </c>
      <c r="D117" s="318">
        <v>15000</v>
      </c>
      <c r="E117" s="318">
        <v>15000</v>
      </c>
      <c r="F117" s="318"/>
      <c r="G117" s="318"/>
      <c r="H117" s="318"/>
      <c r="I117" s="315" t="s">
        <v>410</v>
      </c>
      <c r="J117" s="315" t="s">
        <v>483</v>
      </c>
      <c r="K117" s="316"/>
      <c r="L117" s="316"/>
      <c r="M117" s="403" t="s">
        <v>570</v>
      </c>
    </row>
    <row r="118" spans="1:14" x14ac:dyDescent="0.2">
      <c r="A118" s="316" t="s">
        <v>480</v>
      </c>
      <c r="B118" s="316" t="s">
        <v>490</v>
      </c>
      <c r="C118" s="313" t="s">
        <v>571</v>
      </c>
      <c r="D118" s="318">
        <v>40000</v>
      </c>
      <c r="E118" s="318">
        <v>40000</v>
      </c>
      <c r="F118" s="318"/>
      <c r="G118" s="318"/>
      <c r="H118" s="318"/>
      <c r="I118" s="315" t="s">
        <v>402</v>
      </c>
      <c r="J118" s="315" t="s">
        <v>483</v>
      </c>
      <c r="K118" s="316"/>
      <c r="L118" s="316"/>
      <c r="M118" s="403" t="s">
        <v>572</v>
      </c>
    </row>
    <row r="119" spans="1:14" ht="22.5" x14ac:dyDescent="0.2">
      <c r="A119" s="316" t="s">
        <v>480</v>
      </c>
      <c r="B119" s="316" t="s">
        <v>490</v>
      </c>
      <c r="C119" s="313" t="s">
        <v>573</v>
      </c>
      <c r="D119" s="318">
        <v>15000</v>
      </c>
      <c r="E119" s="318"/>
      <c r="F119" s="318"/>
      <c r="G119" s="318">
        <v>15000</v>
      </c>
      <c r="H119" s="318"/>
      <c r="I119" s="315" t="s">
        <v>402</v>
      </c>
      <c r="J119" s="315"/>
      <c r="K119" s="316" t="s">
        <v>521</v>
      </c>
      <c r="L119" s="316"/>
      <c r="M119" s="403" t="s">
        <v>574</v>
      </c>
      <c r="N119" s="298">
        <v>4000</v>
      </c>
    </row>
    <row r="120" spans="1:14" x14ac:dyDescent="0.2">
      <c r="A120" s="341" t="s">
        <v>480</v>
      </c>
      <c r="B120" s="341" t="s">
        <v>575</v>
      </c>
      <c r="C120" s="336"/>
      <c r="D120" s="337"/>
      <c r="E120" s="338"/>
      <c r="F120" s="338"/>
      <c r="G120" s="338"/>
      <c r="H120" s="338"/>
      <c r="I120" s="339"/>
      <c r="J120" s="340"/>
      <c r="K120" s="340"/>
      <c r="L120" s="340"/>
      <c r="M120" s="340"/>
    </row>
    <row r="121" spans="1:14" ht="133.5" x14ac:dyDescent="0.2">
      <c r="A121" s="316" t="s">
        <v>480</v>
      </c>
      <c r="B121" s="316" t="s">
        <v>490</v>
      </c>
      <c r="C121" s="313" t="s">
        <v>541</v>
      </c>
      <c r="D121" s="318">
        <v>18000</v>
      </c>
      <c r="E121" s="318">
        <v>18000</v>
      </c>
      <c r="F121" s="318"/>
      <c r="G121" s="318"/>
      <c r="H121" s="318"/>
      <c r="I121" s="315" t="s">
        <v>410</v>
      </c>
      <c r="J121" s="315" t="s">
        <v>483</v>
      </c>
      <c r="K121" s="316"/>
      <c r="L121" s="316"/>
      <c r="M121" s="403" t="s">
        <v>576</v>
      </c>
      <c r="N121" s="298">
        <v>4300</v>
      </c>
    </row>
    <row r="122" spans="1:14" ht="65.25" x14ac:dyDescent="0.2">
      <c r="A122" s="316" t="s">
        <v>480</v>
      </c>
      <c r="B122" s="316" t="s">
        <v>481</v>
      </c>
      <c r="C122" s="313" t="s">
        <v>577</v>
      </c>
      <c r="D122" s="318">
        <v>18000</v>
      </c>
      <c r="E122" s="318">
        <v>18000</v>
      </c>
      <c r="F122" s="318"/>
      <c r="G122" s="318"/>
      <c r="H122" s="318"/>
      <c r="I122" s="315" t="s">
        <v>402</v>
      </c>
      <c r="J122" s="315" t="s">
        <v>483</v>
      </c>
      <c r="K122" s="316"/>
      <c r="L122" s="316"/>
      <c r="M122" s="403" t="s">
        <v>578</v>
      </c>
    </row>
    <row r="123" spans="1:14" ht="67.5" x14ac:dyDescent="0.2">
      <c r="A123" s="316" t="s">
        <v>480</v>
      </c>
      <c r="B123" s="316" t="s">
        <v>481</v>
      </c>
      <c r="C123" s="313" t="s">
        <v>579</v>
      </c>
      <c r="D123" s="318">
        <v>150000</v>
      </c>
      <c r="E123" s="318">
        <v>150000</v>
      </c>
      <c r="F123" s="318"/>
      <c r="G123" s="318"/>
      <c r="H123" s="318"/>
      <c r="I123" s="315" t="s">
        <v>410</v>
      </c>
      <c r="J123" s="315" t="s">
        <v>483</v>
      </c>
      <c r="K123" s="316"/>
      <c r="L123" s="316"/>
      <c r="M123" s="403" t="s">
        <v>580</v>
      </c>
      <c r="N123" s="298">
        <v>32000</v>
      </c>
    </row>
    <row r="124" spans="1:14" ht="67.5" x14ac:dyDescent="0.2">
      <c r="A124" s="316" t="s">
        <v>480</v>
      </c>
      <c r="B124" s="316" t="s">
        <v>481</v>
      </c>
      <c r="C124" s="313" t="s">
        <v>581</v>
      </c>
      <c r="D124" s="318">
        <v>100000</v>
      </c>
      <c r="E124" s="318">
        <v>100000</v>
      </c>
      <c r="F124" s="318"/>
      <c r="G124" s="318"/>
      <c r="H124" s="318"/>
      <c r="I124" s="315" t="s">
        <v>410</v>
      </c>
      <c r="J124" s="315"/>
      <c r="K124" s="316"/>
      <c r="L124" s="316"/>
      <c r="M124" s="403" t="s">
        <v>582</v>
      </c>
      <c r="N124" s="298">
        <v>21500</v>
      </c>
    </row>
    <row r="125" spans="1:14" ht="22.5" x14ac:dyDescent="0.2">
      <c r="A125" s="316" t="s">
        <v>480</v>
      </c>
      <c r="B125" s="316" t="s">
        <v>490</v>
      </c>
      <c r="C125" s="313" t="s">
        <v>583</v>
      </c>
      <c r="D125" s="318">
        <v>4000</v>
      </c>
      <c r="E125" s="318"/>
      <c r="F125" s="318"/>
      <c r="G125" s="318">
        <v>4000</v>
      </c>
      <c r="H125" s="318"/>
      <c r="I125" s="315" t="s">
        <v>410</v>
      </c>
      <c r="J125" s="315"/>
      <c r="K125" s="316" t="s">
        <v>521</v>
      </c>
      <c r="L125" s="316"/>
      <c r="M125" s="403" t="s">
        <v>555</v>
      </c>
    </row>
    <row r="126" spans="1:14" ht="33.75" x14ac:dyDescent="0.2">
      <c r="A126" s="316" t="s">
        <v>480</v>
      </c>
      <c r="B126" s="316" t="s">
        <v>490</v>
      </c>
      <c r="C126" s="313" t="s">
        <v>584</v>
      </c>
      <c r="D126" s="318">
        <v>10000</v>
      </c>
      <c r="E126" s="318"/>
      <c r="F126" s="318"/>
      <c r="G126" s="318"/>
      <c r="H126" s="318">
        <v>10000</v>
      </c>
      <c r="I126" s="315" t="s">
        <v>402</v>
      </c>
      <c r="J126" s="315"/>
      <c r="K126" s="316"/>
      <c r="L126" s="316"/>
      <c r="M126" s="403" t="s">
        <v>585</v>
      </c>
    </row>
    <row r="127" spans="1:14" ht="56.25" x14ac:dyDescent="0.2">
      <c r="A127" s="316" t="s">
        <v>480</v>
      </c>
      <c r="B127" s="316" t="s">
        <v>490</v>
      </c>
      <c r="C127" s="313" t="s">
        <v>586</v>
      </c>
      <c r="D127" s="318">
        <v>8000</v>
      </c>
      <c r="E127" s="318"/>
      <c r="F127" s="318"/>
      <c r="G127" s="318"/>
      <c r="H127" s="318">
        <v>8000</v>
      </c>
      <c r="I127" s="315" t="s">
        <v>402</v>
      </c>
      <c r="J127" s="315"/>
      <c r="K127" s="316"/>
      <c r="L127" s="316"/>
      <c r="M127" s="403" t="s">
        <v>587</v>
      </c>
    </row>
    <row r="128" spans="1:14" ht="78.75" x14ac:dyDescent="0.2">
      <c r="A128" s="316" t="s">
        <v>480</v>
      </c>
      <c r="B128" s="316" t="s">
        <v>481</v>
      </c>
      <c r="C128" s="313" t="s">
        <v>588</v>
      </c>
      <c r="D128" s="318">
        <v>30000</v>
      </c>
      <c r="E128" s="318"/>
      <c r="F128" s="318"/>
      <c r="G128" s="318">
        <v>30000</v>
      </c>
      <c r="H128" s="318"/>
      <c r="I128" s="315" t="s">
        <v>410</v>
      </c>
      <c r="J128" s="315"/>
      <c r="K128" s="316" t="s">
        <v>521</v>
      </c>
      <c r="L128" s="316"/>
      <c r="M128" s="403" t="s">
        <v>589</v>
      </c>
    </row>
    <row r="129" spans="1:13" ht="22.5" x14ac:dyDescent="0.2">
      <c r="A129" s="316" t="s">
        <v>480</v>
      </c>
      <c r="B129" s="316" t="s">
        <v>481</v>
      </c>
      <c r="C129" s="313" t="s">
        <v>590</v>
      </c>
      <c r="D129" s="318">
        <v>3000</v>
      </c>
      <c r="E129" s="318">
        <v>3000</v>
      </c>
      <c r="F129" s="318"/>
      <c r="G129" s="318"/>
      <c r="H129" s="318"/>
      <c r="I129" s="315" t="s">
        <v>410</v>
      </c>
      <c r="J129" s="315" t="s">
        <v>483</v>
      </c>
      <c r="K129" s="316"/>
      <c r="L129" s="316"/>
      <c r="M129" s="403" t="s">
        <v>591</v>
      </c>
    </row>
    <row r="130" spans="1:13" ht="56.25" x14ac:dyDescent="0.2">
      <c r="A130" s="316" t="s">
        <v>480</v>
      </c>
      <c r="B130" s="316" t="s">
        <v>481</v>
      </c>
      <c r="C130" s="313" t="s">
        <v>560</v>
      </c>
      <c r="D130" s="318">
        <v>125000</v>
      </c>
      <c r="E130" s="318">
        <v>125000</v>
      </c>
      <c r="F130" s="318"/>
      <c r="G130" s="318"/>
      <c r="H130" s="318"/>
      <c r="I130" s="315" t="s">
        <v>410</v>
      </c>
      <c r="J130" s="315" t="s">
        <v>483</v>
      </c>
      <c r="K130" s="316"/>
      <c r="L130" s="316"/>
      <c r="M130" s="403" t="s">
        <v>592</v>
      </c>
    </row>
    <row r="131" spans="1:13" ht="33.75" x14ac:dyDescent="0.2">
      <c r="A131" s="316" t="s">
        <v>480</v>
      </c>
      <c r="B131" s="316" t="s">
        <v>490</v>
      </c>
      <c r="C131" s="313" t="s">
        <v>593</v>
      </c>
      <c r="D131" s="318">
        <v>20000</v>
      </c>
      <c r="E131" s="318"/>
      <c r="F131" s="318"/>
      <c r="G131" s="318">
        <v>20000</v>
      </c>
      <c r="H131" s="318"/>
      <c r="I131" s="315" t="s">
        <v>402</v>
      </c>
      <c r="J131" s="315"/>
      <c r="K131" s="316" t="s">
        <v>521</v>
      </c>
      <c r="L131" s="316"/>
      <c r="M131" s="403" t="s">
        <v>594</v>
      </c>
    </row>
    <row r="132" spans="1:13" ht="12" thickBot="1" x14ac:dyDescent="0.25"/>
    <row r="133" spans="1:13" ht="22.5" x14ac:dyDescent="0.2">
      <c r="A133" s="342" t="s">
        <v>595</v>
      </c>
      <c r="B133" s="342" t="s">
        <v>596</v>
      </c>
      <c r="C133" s="343"/>
      <c r="D133" s="344"/>
      <c r="E133" s="344"/>
      <c r="F133" s="344"/>
      <c r="G133" s="344"/>
      <c r="H133" s="344"/>
      <c r="I133" s="345"/>
      <c r="J133" s="343"/>
      <c r="K133" s="343"/>
      <c r="L133" s="343"/>
      <c r="M133" s="346"/>
    </row>
    <row r="134" spans="1:13" ht="67.5" x14ac:dyDescent="0.2">
      <c r="A134" s="316" t="s">
        <v>595</v>
      </c>
      <c r="B134" s="316" t="s">
        <v>597</v>
      </c>
      <c r="C134" s="313" t="s">
        <v>598</v>
      </c>
      <c r="D134" s="318">
        <v>16000</v>
      </c>
      <c r="E134" s="318"/>
      <c r="F134" s="318">
        <v>16000</v>
      </c>
      <c r="G134" s="318"/>
      <c r="H134" s="318"/>
      <c r="I134" s="315" t="s">
        <v>402</v>
      </c>
      <c r="J134" s="315"/>
      <c r="K134" s="316"/>
      <c r="L134" s="316"/>
      <c r="M134" s="403" t="s">
        <v>599</v>
      </c>
    </row>
    <row r="135" spans="1:13" ht="33.75" x14ac:dyDescent="0.2">
      <c r="A135" s="316" t="s">
        <v>595</v>
      </c>
      <c r="B135" s="316" t="s">
        <v>600</v>
      </c>
      <c r="C135" s="313" t="s">
        <v>601</v>
      </c>
      <c r="D135" s="318">
        <v>2500</v>
      </c>
      <c r="E135" s="318"/>
      <c r="F135" s="318"/>
      <c r="G135" s="318">
        <v>2500</v>
      </c>
      <c r="H135" s="318"/>
      <c r="I135" s="315" t="s">
        <v>410</v>
      </c>
      <c r="J135" s="315"/>
      <c r="K135" s="316"/>
      <c r="L135" s="316"/>
      <c r="M135" s="403" t="s">
        <v>602</v>
      </c>
    </row>
    <row r="136" spans="1:13" ht="180" x14ac:dyDescent="0.2">
      <c r="A136" s="316" t="s">
        <v>595</v>
      </c>
      <c r="B136" s="316" t="s">
        <v>603</v>
      </c>
      <c r="C136" s="313" t="s">
        <v>604</v>
      </c>
      <c r="D136" s="318">
        <v>8000</v>
      </c>
      <c r="E136" s="318"/>
      <c r="F136" s="318"/>
      <c r="G136" s="318">
        <v>8000</v>
      </c>
      <c r="H136" s="318"/>
      <c r="I136" s="315" t="s">
        <v>410</v>
      </c>
      <c r="J136" s="315"/>
      <c r="K136" s="316"/>
      <c r="L136" s="316"/>
      <c r="M136" s="403" t="s">
        <v>605</v>
      </c>
    </row>
    <row r="137" spans="1:13" ht="78.75" x14ac:dyDescent="0.2">
      <c r="A137" s="316" t="s">
        <v>595</v>
      </c>
      <c r="B137" s="316" t="s">
        <v>606</v>
      </c>
      <c r="C137" s="313" t="s">
        <v>607</v>
      </c>
      <c r="D137" s="318">
        <v>7000</v>
      </c>
      <c r="E137" s="318">
        <v>7000</v>
      </c>
      <c r="F137" s="318"/>
      <c r="G137" s="318"/>
      <c r="H137" s="318"/>
      <c r="I137" s="315" t="s">
        <v>402</v>
      </c>
      <c r="J137" s="315"/>
      <c r="K137" s="316"/>
      <c r="L137" s="316"/>
      <c r="M137" s="403" t="s">
        <v>608</v>
      </c>
    </row>
    <row r="138" spans="1:13" ht="78.75" x14ac:dyDescent="0.2">
      <c r="A138" s="316" t="s">
        <v>595</v>
      </c>
      <c r="B138" s="316" t="s">
        <v>606</v>
      </c>
      <c r="C138" s="313" t="s">
        <v>609</v>
      </c>
      <c r="D138" s="318">
        <v>1500</v>
      </c>
      <c r="E138" s="318"/>
      <c r="F138" s="318"/>
      <c r="G138" s="318">
        <v>1500</v>
      </c>
      <c r="H138" s="318"/>
      <c r="I138" s="315" t="s">
        <v>402</v>
      </c>
      <c r="J138" s="315"/>
      <c r="K138" s="316"/>
      <c r="L138" s="316"/>
      <c r="M138" s="403" t="s">
        <v>610</v>
      </c>
    </row>
    <row r="139" spans="1:13" ht="78.75" x14ac:dyDescent="0.2">
      <c r="A139" s="316" t="s">
        <v>595</v>
      </c>
      <c r="B139" s="316" t="s">
        <v>603</v>
      </c>
      <c r="C139" s="313" t="s">
        <v>611</v>
      </c>
      <c r="D139" s="318">
        <v>1000</v>
      </c>
      <c r="E139" s="318"/>
      <c r="F139" s="318"/>
      <c r="G139" s="318">
        <v>1000</v>
      </c>
      <c r="H139" s="318"/>
      <c r="I139" s="315" t="s">
        <v>402</v>
      </c>
      <c r="J139" s="315"/>
      <c r="K139" s="316"/>
      <c r="L139" s="316"/>
      <c r="M139" s="403" t="s">
        <v>612</v>
      </c>
    </row>
    <row r="140" spans="1:13" ht="112.5" x14ac:dyDescent="0.2">
      <c r="A140" s="316" t="s">
        <v>595</v>
      </c>
      <c r="B140" s="316" t="s">
        <v>613</v>
      </c>
      <c r="C140" s="313" t="s">
        <v>614</v>
      </c>
      <c r="D140" s="318">
        <v>18000</v>
      </c>
      <c r="E140" s="318"/>
      <c r="F140" s="318"/>
      <c r="G140" s="318">
        <v>18000</v>
      </c>
      <c r="H140" s="318"/>
      <c r="I140" s="315" t="s">
        <v>402</v>
      </c>
      <c r="J140" s="315"/>
      <c r="K140" s="316"/>
      <c r="L140" s="316"/>
      <c r="M140" s="403" t="s">
        <v>615</v>
      </c>
    </row>
    <row r="141" spans="1:13" ht="146.25" x14ac:dyDescent="0.2">
      <c r="A141" s="316" t="s">
        <v>595</v>
      </c>
      <c r="B141" s="316" t="s">
        <v>600</v>
      </c>
      <c r="C141" s="313" t="s">
        <v>616</v>
      </c>
      <c r="D141" s="318">
        <v>4500</v>
      </c>
      <c r="E141" s="318"/>
      <c r="F141" s="318"/>
      <c r="G141" s="318">
        <v>4500</v>
      </c>
      <c r="H141" s="318"/>
      <c r="I141" s="315" t="s">
        <v>410</v>
      </c>
      <c r="J141" s="315"/>
      <c r="K141" s="316"/>
      <c r="L141" s="316"/>
      <c r="M141" s="403" t="s">
        <v>617</v>
      </c>
    </row>
    <row r="142" spans="1:13" ht="45" x14ac:dyDescent="0.2">
      <c r="A142" s="316" t="s">
        <v>595</v>
      </c>
      <c r="B142" s="316" t="s">
        <v>618</v>
      </c>
      <c r="C142" s="313" t="s">
        <v>619</v>
      </c>
      <c r="D142" s="318">
        <v>7000</v>
      </c>
      <c r="E142" s="318"/>
      <c r="F142" s="318"/>
      <c r="G142" s="318">
        <v>7000</v>
      </c>
      <c r="H142" s="318"/>
      <c r="I142" s="315" t="s">
        <v>402</v>
      </c>
      <c r="J142" s="315"/>
      <c r="K142" s="316"/>
      <c r="L142" s="316"/>
      <c r="M142" s="403" t="s">
        <v>620</v>
      </c>
    </row>
    <row r="143" spans="1:13" ht="78.75" x14ac:dyDescent="0.2">
      <c r="A143" s="316" t="s">
        <v>595</v>
      </c>
      <c r="B143" s="316" t="s">
        <v>575</v>
      </c>
      <c r="C143" s="313" t="s">
        <v>621</v>
      </c>
      <c r="D143" s="318">
        <v>7000</v>
      </c>
      <c r="E143" s="318"/>
      <c r="F143" s="318"/>
      <c r="G143" s="318">
        <v>7000</v>
      </c>
      <c r="H143" s="318"/>
      <c r="I143" s="315" t="s">
        <v>402</v>
      </c>
      <c r="J143" s="315"/>
      <c r="K143" s="316"/>
      <c r="L143" s="316"/>
      <c r="M143" s="403" t="s">
        <v>622</v>
      </c>
    </row>
    <row r="144" spans="1:13" x14ac:dyDescent="0.2">
      <c r="A144" s="316" t="s">
        <v>595</v>
      </c>
      <c r="B144" s="316" t="s">
        <v>623</v>
      </c>
      <c r="C144" s="313"/>
      <c r="D144" s="318"/>
      <c r="E144" s="318"/>
      <c r="F144" s="318"/>
      <c r="G144" s="318"/>
      <c r="H144" s="318"/>
      <c r="I144" s="315"/>
      <c r="J144" s="315"/>
      <c r="K144" s="316"/>
      <c r="L144" s="316"/>
      <c r="M144" s="403"/>
    </row>
    <row r="145" spans="1:13" ht="180" x14ac:dyDescent="0.2">
      <c r="A145" s="316" t="s">
        <v>595</v>
      </c>
      <c r="B145" s="316" t="s">
        <v>624</v>
      </c>
      <c r="C145" s="313" t="s">
        <v>625</v>
      </c>
      <c r="D145" s="318">
        <v>12000</v>
      </c>
      <c r="E145" s="318"/>
      <c r="F145" s="318"/>
      <c r="G145" s="318">
        <v>12000</v>
      </c>
      <c r="H145" s="318"/>
      <c r="I145" s="315"/>
      <c r="J145" s="315"/>
      <c r="K145" s="316"/>
      <c r="L145" s="316"/>
      <c r="M145" s="403" t="s">
        <v>626</v>
      </c>
    </row>
    <row r="146" spans="1:13" ht="157.5" x14ac:dyDescent="0.2">
      <c r="A146" s="316" t="s">
        <v>595</v>
      </c>
      <c r="B146" s="316"/>
      <c r="C146" s="313" t="s">
        <v>627</v>
      </c>
      <c r="D146" s="318">
        <v>12000</v>
      </c>
      <c r="E146" s="318"/>
      <c r="F146" s="318"/>
      <c r="G146" s="318">
        <v>12000</v>
      </c>
      <c r="H146" s="318"/>
      <c r="I146" s="315"/>
      <c r="J146" s="315"/>
      <c r="K146" s="316"/>
      <c r="L146" s="316"/>
      <c r="M146" s="403" t="s">
        <v>628</v>
      </c>
    </row>
    <row r="147" spans="1:13" ht="90" x14ac:dyDescent="0.2">
      <c r="A147" s="316" t="s">
        <v>595</v>
      </c>
      <c r="B147" s="316" t="s">
        <v>629</v>
      </c>
      <c r="C147" s="313" t="s">
        <v>630</v>
      </c>
      <c r="D147" s="318" t="s">
        <v>631</v>
      </c>
      <c r="E147" s="318"/>
      <c r="F147" s="318"/>
      <c r="G147" s="318" t="s">
        <v>631</v>
      </c>
      <c r="H147" s="318"/>
      <c r="I147" s="315" t="s">
        <v>410</v>
      </c>
      <c r="J147" s="315"/>
      <c r="K147" s="316" t="s">
        <v>161</v>
      </c>
      <c r="L147" s="316"/>
      <c r="M147" s="403" t="s">
        <v>632</v>
      </c>
    </row>
    <row r="148" spans="1:13" ht="180" x14ac:dyDescent="0.2">
      <c r="A148" s="316" t="s">
        <v>595</v>
      </c>
      <c r="B148" s="316"/>
      <c r="C148" s="313" t="s">
        <v>625</v>
      </c>
      <c r="D148" s="318">
        <v>12000</v>
      </c>
      <c r="E148" s="318"/>
      <c r="F148" s="318"/>
      <c r="G148" s="318">
        <v>12000</v>
      </c>
      <c r="H148" s="318"/>
      <c r="I148" s="315" t="s">
        <v>402</v>
      </c>
      <c r="J148" s="315"/>
      <c r="K148" s="316"/>
      <c r="L148" s="316"/>
      <c r="M148" s="403" t="s">
        <v>626</v>
      </c>
    </row>
    <row r="149" spans="1:13" ht="157.5" x14ac:dyDescent="0.2">
      <c r="A149" s="316" t="s">
        <v>595</v>
      </c>
      <c r="B149" s="316"/>
      <c r="C149" s="313" t="s">
        <v>627</v>
      </c>
      <c r="D149" s="318">
        <v>12000</v>
      </c>
      <c r="E149" s="318"/>
      <c r="F149" s="318"/>
      <c r="G149" s="318">
        <v>12000</v>
      </c>
      <c r="H149" s="318"/>
      <c r="I149" s="315" t="s">
        <v>402</v>
      </c>
      <c r="J149" s="315"/>
      <c r="K149" s="316"/>
      <c r="L149" s="316"/>
      <c r="M149" s="403" t="s">
        <v>628</v>
      </c>
    </row>
    <row r="150" spans="1:13" ht="213.75" x14ac:dyDescent="0.2">
      <c r="A150" s="316" t="s">
        <v>595</v>
      </c>
      <c r="B150" s="316" t="s">
        <v>597</v>
      </c>
      <c r="C150" s="313" t="s">
        <v>633</v>
      </c>
      <c r="D150" s="318">
        <v>25000</v>
      </c>
      <c r="E150" s="318"/>
      <c r="F150" s="318"/>
      <c r="G150" s="318">
        <v>25000</v>
      </c>
      <c r="H150" s="318"/>
      <c r="I150" s="315" t="s">
        <v>402</v>
      </c>
      <c r="J150" s="315"/>
      <c r="K150" s="316"/>
      <c r="L150" s="316"/>
      <c r="M150" s="403" t="s">
        <v>634</v>
      </c>
    </row>
    <row r="151" spans="1:13" ht="180" x14ac:dyDescent="0.2">
      <c r="A151" s="316" t="s">
        <v>595</v>
      </c>
      <c r="B151" s="316"/>
      <c r="C151" s="313" t="s">
        <v>635</v>
      </c>
      <c r="D151" s="318">
        <v>7000</v>
      </c>
      <c r="E151" s="318"/>
      <c r="F151" s="318"/>
      <c r="G151" s="318">
        <v>7000</v>
      </c>
      <c r="H151" s="318"/>
      <c r="I151" s="315" t="s">
        <v>402</v>
      </c>
      <c r="J151" s="315"/>
      <c r="K151" s="316"/>
      <c r="L151" s="316"/>
      <c r="M151" s="403" t="s">
        <v>636</v>
      </c>
    </row>
    <row r="152" spans="1:13" ht="180" x14ac:dyDescent="0.2">
      <c r="A152" s="316" t="s">
        <v>595</v>
      </c>
      <c r="B152" s="316"/>
      <c r="C152" s="313" t="s">
        <v>625</v>
      </c>
      <c r="D152" s="318">
        <v>12000</v>
      </c>
      <c r="E152" s="318"/>
      <c r="F152" s="318"/>
      <c r="G152" s="318">
        <v>12000</v>
      </c>
      <c r="H152" s="318"/>
      <c r="I152" s="315" t="s">
        <v>402</v>
      </c>
      <c r="J152" s="315"/>
      <c r="K152" s="316"/>
      <c r="L152" s="316"/>
      <c r="M152" s="403" t="s">
        <v>626</v>
      </c>
    </row>
    <row r="153" spans="1:13" ht="135" x14ac:dyDescent="0.2">
      <c r="A153" s="316" t="s">
        <v>595</v>
      </c>
      <c r="B153" s="316"/>
      <c r="C153" s="313" t="s">
        <v>637</v>
      </c>
      <c r="D153" s="318">
        <v>6000</v>
      </c>
      <c r="E153" s="318"/>
      <c r="F153" s="318"/>
      <c r="G153" s="318">
        <v>6000</v>
      </c>
      <c r="H153" s="318"/>
      <c r="I153" s="315" t="s">
        <v>402</v>
      </c>
      <c r="J153" s="315"/>
      <c r="K153" s="316"/>
      <c r="L153" s="316"/>
      <c r="M153" s="403" t="s">
        <v>638</v>
      </c>
    </row>
    <row r="154" spans="1:13" ht="45" x14ac:dyDescent="0.2">
      <c r="A154" s="316" t="s">
        <v>595</v>
      </c>
      <c r="B154" s="316"/>
      <c r="C154" s="313" t="s">
        <v>639</v>
      </c>
      <c r="D154" s="318">
        <v>2000</v>
      </c>
      <c r="E154" s="318"/>
      <c r="F154" s="318"/>
      <c r="G154" s="318">
        <v>2000</v>
      </c>
      <c r="H154" s="318"/>
      <c r="I154" s="315" t="s">
        <v>402</v>
      </c>
      <c r="J154" s="315"/>
      <c r="K154" s="316"/>
      <c r="L154" s="316"/>
      <c r="M154" s="403" t="s">
        <v>640</v>
      </c>
    </row>
    <row r="155" spans="1:13" x14ac:dyDescent="0.2">
      <c r="A155" s="316" t="s">
        <v>595</v>
      </c>
      <c r="B155" s="316" t="s">
        <v>641</v>
      </c>
      <c r="C155" s="313"/>
      <c r="D155" s="318"/>
      <c r="E155" s="318"/>
      <c r="F155" s="318"/>
      <c r="G155" s="318"/>
      <c r="H155" s="318"/>
      <c r="I155" s="315"/>
      <c r="J155" s="315"/>
      <c r="K155" s="316"/>
      <c r="L155" s="316"/>
      <c r="M155" s="403"/>
    </row>
    <row r="156" spans="1:13" x14ac:dyDescent="0.2">
      <c r="A156" s="316" t="s">
        <v>595</v>
      </c>
      <c r="B156" s="316" t="s">
        <v>624</v>
      </c>
      <c r="C156" s="313" t="s">
        <v>642</v>
      </c>
      <c r="D156" s="318"/>
      <c r="E156" s="318"/>
      <c r="F156" s="318"/>
      <c r="G156" s="318"/>
      <c r="H156" s="318"/>
      <c r="I156" s="315"/>
      <c r="J156" s="315"/>
      <c r="K156" s="316"/>
      <c r="L156" s="316"/>
      <c r="M156" s="403"/>
    </row>
    <row r="157" spans="1:13" x14ac:dyDescent="0.2">
      <c r="A157" s="316" t="s">
        <v>595</v>
      </c>
      <c r="B157" s="316"/>
      <c r="C157" s="313" t="s">
        <v>643</v>
      </c>
      <c r="D157" s="318">
        <v>200</v>
      </c>
      <c r="E157" s="318"/>
      <c r="F157" s="318"/>
      <c r="G157" s="318">
        <v>200</v>
      </c>
      <c r="H157" s="318"/>
      <c r="I157" s="315"/>
      <c r="J157" s="315"/>
      <c r="K157" s="316"/>
      <c r="L157" s="316"/>
      <c r="M157" s="403"/>
    </row>
    <row r="158" spans="1:13" x14ac:dyDescent="0.2">
      <c r="A158" s="316" t="s">
        <v>595</v>
      </c>
      <c r="B158" s="316"/>
      <c r="C158" s="313" t="s">
        <v>644</v>
      </c>
      <c r="D158" s="318"/>
      <c r="E158" s="318"/>
      <c r="F158" s="318"/>
      <c r="G158" s="318"/>
      <c r="H158" s="318"/>
      <c r="I158" s="315"/>
      <c r="J158" s="315"/>
      <c r="K158" s="316"/>
      <c r="L158" s="316"/>
      <c r="M158" s="403"/>
    </row>
    <row r="159" spans="1:13" ht="45" x14ac:dyDescent="0.2">
      <c r="A159" s="316" t="s">
        <v>595</v>
      </c>
      <c r="B159" s="316" t="s">
        <v>629</v>
      </c>
      <c r="C159" s="313" t="s">
        <v>645</v>
      </c>
      <c r="D159" s="318"/>
      <c r="E159" s="318"/>
      <c r="F159" s="318"/>
      <c r="G159" s="318"/>
      <c r="H159" s="318"/>
      <c r="I159" s="315" t="s">
        <v>410</v>
      </c>
      <c r="J159" s="315"/>
      <c r="K159" s="316"/>
      <c r="L159" s="316"/>
      <c r="M159" s="403"/>
    </row>
    <row r="160" spans="1:13" x14ac:dyDescent="0.2">
      <c r="A160" s="316" t="s">
        <v>595</v>
      </c>
      <c r="B160" s="316"/>
      <c r="C160" s="313" t="s">
        <v>646</v>
      </c>
      <c r="D160" s="318"/>
      <c r="E160" s="318"/>
      <c r="F160" s="318"/>
      <c r="G160" s="318"/>
      <c r="H160" s="318"/>
      <c r="I160" s="315"/>
      <c r="J160" s="315"/>
      <c r="K160" s="316"/>
      <c r="L160" s="316"/>
      <c r="M160" s="403"/>
    </row>
    <row r="161" spans="1:14" x14ac:dyDescent="0.2">
      <c r="A161" s="316" t="s">
        <v>595</v>
      </c>
      <c r="B161" s="316"/>
      <c r="C161" s="313" t="s">
        <v>647</v>
      </c>
      <c r="D161" s="318"/>
      <c r="E161" s="318"/>
      <c r="F161" s="318"/>
      <c r="G161" s="318"/>
      <c r="H161" s="318"/>
      <c r="I161" s="315"/>
      <c r="J161" s="315"/>
      <c r="K161" s="316"/>
      <c r="L161" s="316"/>
      <c r="M161" s="403"/>
    </row>
    <row r="162" spans="1:14" x14ac:dyDescent="0.2">
      <c r="A162" s="316" t="s">
        <v>595</v>
      </c>
      <c r="B162" s="316"/>
      <c r="C162" s="313" t="s">
        <v>643</v>
      </c>
      <c r="D162" s="318">
        <v>200</v>
      </c>
      <c r="E162" s="318"/>
      <c r="F162" s="318"/>
      <c r="G162" s="318">
        <v>200</v>
      </c>
      <c r="H162" s="318"/>
      <c r="I162" s="315"/>
      <c r="J162" s="315"/>
      <c r="K162" s="316"/>
      <c r="L162" s="316"/>
      <c r="M162" s="403"/>
    </row>
    <row r="163" spans="1:14" x14ac:dyDescent="0.2">
      <c r="A163" s="316" t="s">
        <v>595</v>
      </c>
      <c r="B163" s="316" t="s">
        <v>597</v>
      </c>
      <c r="C163" s="313" t="s">
        <v>648</v>
      </c>
      <c r="D163" s="318"/>
      <c r="E163" s="318"/>
      <c r="F163" s="318"/>
      <c r="G163" s="318"/>
      <c r="H163" s="318"/>
      <c r="I163" s="315" t="s">
        <v>410</v>
      </c>
      <c r="J163" s="315"/>
      <c r="K163" s="316"/>
      <c r="L163" s="316"/>
      <c r="M163" s="403"/>
    </row>
    <row r="164" spans="1:14" ht="45" x14ac:dyDescent="0.2">
      <c r="A164" s="316" t="s">
        <v>595</v>
      </c>
      <c r="B164" s="316"/>
      <c r="C164" s="313" t="s">
        <v>645</v>
      </c>
      <c r="D164" s="318"/>
      <c r="E164" s="318"/>
      <c r="F164" s="318"/>
      <c r="G164" s="318"/>
      <c r="H164" s="318"/>
      <c r="I164" s="315" t="s">
        <v>410</v>
      </c>
      <c r="J164" s="315"/>
      <c r="K164" s="316"/>
      <c r="L164" s="316"/>
      <c r="M164" s="403"/>
    </row>
    <row r="165" spans="1:14" x14ac:dyDescent="0.2">
      <c r="A165" s="316" t="s">
        <v>595</v>
      </c>
      <c r="B165" s="316"/>
      <c r="C165" s="313" t="s">
        <v>649</v>
      </c>
      <c r="D165" s="318"/>
      <c r="E165" s="318"/>
      <c r="F165" s="318"/>
      <c r="G165" s="318"/>
      <c r="H165" s="318"/>
      <c r="I165" s="315" t="s">
        <v>402</v>
      </c>
      <c r="J165" s="315"/>
      <c r="K165" s="316"/>
      <c r="L165" s="316"/>
      <c r="M165" s="403"/>
    </row>
    <row r="166" spans="1:14" x14ac:dyDescent="0.2">
      <c r="A166" s="316" t="s">
        <v>595</v>
      </c>
      <c r="B166" s="316"/>
      <c r="C166" s="313" t="s">
        <v>650</v>
      </c>
      <c r="D166" s="318"/>
      <c r="E166" s="318"/>
      <c r="F166" s="318"/>
      <c r="G166" s="318"/>
      <c r="H166" s="318"/>
      <c r="I166" s="315" t="s">
        <v>402</v>
      </c>
      <c r="J166" s="315"/>
      <c r="K166" s="316"/>
      <c r="L166" s="316"/>
      <c r="M166" s="403"/>
    </row>
    <row r="167" spans="1:14" x14ac:dyDescent="0.2">
      <c r="A167" s="316" t="s">
        <v>595</v>
      </c>
      <c r="B167" s="316"/>
      <c r="C167" s="313" t="s">
        <v>651</v>
      </c>
      <c r="D167" s="318"/>
      <c r="E167" s="318"/>
      <c r="F167" s="318"/>
      <c r="G167" s="318"/>
      <c r="H167" s="318"/>
      <c r="I167" s="315"/>
      <c r="J167" s="315"/>
      <c r="K167" s="316"/>
      <c r="L167" s="316"/>
      <c r="M167" s="403"/>
    </row>
    <row r="168" spans="1:14" x14ac:dyDescent="0.2">
      <c r="A168" s="316" t="s">
        <v>595</v>
      </c>
      <c r="B168" s="316"/>
      <c r="C168" s="313" t="s">
        <v>643</v>
      </c>
      <c r="D168" s="318">
        <v>200</v>
      </c>
      <c r="E168" s="318"/>
      <c r="F168" s="318"/>
      <c r="G168" s="318">
        <v>200</v>
      </c>
      <c r="H168" s="318"/>
      <c r="I168" s="315"/>
      <c r="J168" s="315"/>
      <c r="K168" s="316"/>
      <c r="L168" s="316"/>
      <c r="M168" s="403"/>
    </row>
    <row r="169" spans="1:14" x14ac:dyDescent="0.2">
      <c r="A169" s="316" t="s">
        <v>595</v>
      </c>
      <c r="B169" s="316"/>
      <c r="C169" s="313" t="s">
        <v>644</v>
      </c>
      <c r="D169" s="318"/>
      <c r="E169" s="318"/>
      <c r="F169" s="318"/>
      <c r="G169" s="318"/>
      <c r="H169" s="318"/>
      <c r="I169" s="315"/>
      <c r="J169" s="315"/>
      <c r="K169" s="316"/>
      <c r="L169" s="316"/>
      <c r="M169" s="403"/>
    </row>
    <row r="170" spans="1:14" x14ac:dyDescent="0.2">
      <c r="A170" s="316" t="s">
        <v>595</v>
      </c>
      <c r="B170" s="316"/>
      <c r="C170" s="313" t="s">
        <v>652</v>
      </c>
      <c r="D170" s="318"/>
      <c r="E170" s="318"/>
      <c r="F170" s="318"/>
      <c r="G170" s="318"/>
      <c r="H170" s="318"/>
      <c r="I170" s="315"/>
      <c r="J170" s="315"/>
      <c r="K170" s="316"/>
      <c r="L170" s="316"/>
      <c r="M170" s="403"/>
    </row>
    <row r="171" spans="1:14" x14ac:dyDescent="0.2">
      <c r="A171" s="316" t="s">
        <v>595</v>
      </c>
      <c r="B171" s="316"/>
      <c r="C171" s="313" t="s">
        <v>653</v>
      </c>
      <c r="D171" s="318"/>
      <c r="E171" s="318"/>
      <c r="F171" s="318"/>
      <c r="G171" s="318"/>
      <c r="H171" s="318"/>
      <c r="I171" s="315"/>
      <c r="J171" s="315"/>
      <c r="K171" s="316"/>
      <c r="L171" s="316"/>
      <c r="M171" s="403"/>
    </row>
    <row r="172" spans="1:14" ht="33.75" x14ac:dyDescent="0.2">
      <c r="A172" s="316" t="s">
        <v>654</v>
      </c>
      <c r="B172" s="316" t="s">
        <v>479</v>
      </c>
      <c r="C172" s="313" t="s">
        <v>655</v>
      </c>
      <c r="D172" s="318"/>
      <c r="E172" s="318"/>
      <c r="F172" s="318"/>
      <c r="G172" s="318"/>
      <c r="H172" s="318"/>
      <c r="I172" s="315" t="s">
        <v>410</v>
      </c>
      <c r="J172" s="315" t="s">
        <v>483</v>
      </c>
      <c r="K172" s="316"/>
      <c r="L172" s="316"/>
      <c r="M172" s="403" t="s">
        <v>656</v>
      </c>
      <c r="N172" s="298">
        <v>0</v>
      </c>
    </row>
    <row r="173" spans="1:14" ht="33.75" x14ac:dyDescent="0.2">
      <c r="A173" s="316" t="s">
        <v>654</v>
      </c>
      <c r="B173" s="316"/>
      <c r="C173" s="313" t="s">
        <v>657</v>
      </c>
      <c r="D173" s="318">
        <v>29000</v>
      </c>
      <c r="E173" s="318">
        <v>29000</v>
      </c>
      <c r="F173" s="318"/>
      <c r="G173" s="318"/>
      <c r="H173" s="318"/>
      <c r="I173" s="315" t="s">
        <v>410</v>
      </c>
      <c r="J173" s="315" t="s">
        <v>483</v>
      </c>
      <c r="K173" s="316"/>
      <c r="L173" s="316"/>
      <c r="M173" s="403" t="s">
        <v>658</v>
      </c>
    </row>
    <row r="174" spans="1:14" x14ac:dyDescent="0.2">
      <c r="A174" s="316" t="s">
        <v>654</v>
      </c>
      <c r="B174" s="316"/>
      <c r="C174" s="313" t="s">
        <v>659</v>
      </c>
      <c r="D174" s="318">
        <v>500</v>
      </c>
      <c r="E174" s="318">
        <v>500</v>
      </c>
      <c r="F174" s="318"/>
      <c r="G174" s="318"/>
      <c r="H174" s="318"/>
      <c r="I174" s="315" t="s">
        <v>410</v>
      </c>
      <c r="J174" s="315" t="s">
        <v>483</v>
      </c>
      <c r="K174" s="316"/>
      <c r="L174" s="316"/>
      <c r="M174" s="403" t="s">
        <v>660</v>
      </c>
    </row>
    <row r="175" spans="1:14" x14ac:dyDescent="0.2">
      <c r="A175" s="316" t="s">
        <v>654</v>
      </c>
      <c r="B175" s="316"/>
      <c r="C175" s="313" t="s">
        <v>661</v>
      </c>
      <c r="D175" s="318"/>
      <c r="E175" s="318"/>
      <c r="F175" s="318"/>
      <c r="G175" s="318"/>
      <c r="H175" s="318"/>
      <c r="I175" s="315" t="s">
        <v>402</v>
      </c>
      <c r="J175" s="315" t="s">
        <v>483</v>
      </c>
      <c r="K175" s="316"/>
      <c r="L175" s="316"/>
      <c r="M175" s="403" t="s">
        <v>662</v>
      </c>
    </row>
    <row r="176" spans="1:14" ht="33.75" x14ac:dyDescent="0.2">
      <c r="A176" s="316" t="s">
        <v>654</v>
      </c>
      <c r="B176" s="316" t="s">
        <v>629</v>
      </c>
      <c r="C176" s="313" t="s">
        <v>663</v>
      </c>
      <c r="D176" s="318">
        <v>29000</v>
      </c>
      <c r="E176" s="318">
        <v>29000</v>
      </c>
      <c r="F176" s="318"/>
      <c r="G176" s="318"/>
      <c r="H176" s="318"/>
      <c r="I176" s="315" t="s">
        <v>410</v>
      </c>
      <c r="J176" s="315" t="s">
        <v>483</v>
      </c>
      <c r="K176" s="316"/>
      <c r="L176" s="316"/>
      <c r="M176" s="403" t="s">
        <v>658</v>
      </c>
    </row>
    <row r="177" spans="1:14" x14ac:dyDescent="0.2">
      <c r="A177" s="316" t="s">
        <v>654</v>
      </c>
      <c r="B177" s="316"/>
      <c r="C177" s="313" t="s">
        <v>659</v>
      </c>
      <c r="D177" s="318">
        <v>500</v>
      </c>
      <c r="E177" s="318">
        <v>500</v>
      </c>
      <c r="F177" s="318"/>
      <c r="G177" s="318"/>
      <c r="H177" s="318"/>
      <c r="I177" s="315" t="s">
        <v>410</v>
      </c>
      <c r="J177" s="315" t="s">
        <v>483</v>
      </c>
      <c r="K177" s="316"/>
      <c r="L177" s="316"/>
      <c r="M177" s="403" t="s">
        <v>660</v>
      </c>
    </row>
    <row r="178" spans="1:14" x14ac:dyDescent="0.2">
      <c r="A178" s="316" t="s">
        <v>654</v>
      </c>
      <c r="B178" s="316"/>
      <c r="C178" s="313" t="s">
        <v>661</v>
      </c>
      <c r="D178" s="318"/>
      <c r="E178" s="318"/>
      <c r="F178" s="318"/>
      <c r="G178" s="318"/>
      <c r="H178" s="318"/>
      <c r="I178" s="315" t="s">
        <v>402</v>
      </c>
      <c r="J178" s="315" t="s">
        <v>483</v>
      </c>
      <c r="K178" s="316"/>
      <c r="L178" s="316"/>
      <c r="M178" s="403" t="s">
        <v>662</v>
      </c>
    </row>
    <row r="179" spans="1:14" x14ac:dyDescent="0.2">
      <c r="A179" s="316" t="s">
        <v>654</v>
      </c>
      <c r="B179" s="316"/>
      <c r="C179" s="313" t="s">
        <v>664</v>
      </c>
      <c r="D179" s="318">
        <v>200</v>
      </c>
      <c r="E179" s="318">
        <v>200</v>
      </c>
      <c r="F179" s="318"/>
      <c r="G179" s="318"/>
      <c r="H179" s="318"/>
      <c r="I179" s="315" t="s">
        <v>402</v>
      </c>
      <c r="J179" s="315" t="s">
        <v>483</v>
      </c>
      <c r="K179" s="316"/>
      <c r="L179" s="316"/>
      <c r="M179" s="403"/>
    </row>
    <row r="180" spans="1:14" x14ac:dyDescent="0.2">
      <c r="A180" s="316" t="s">
        <v>654</v>
      </c>
      <c r="B180" s="316"/>
      <c r="C180" s="313" t="s">
        <v>665</v>
      </c>
      <c r="D180" s="318">
        <v>100</v>
      </c>
      <c r="E180" s="318">
        <v>100</v>
      </c>
      <c r="F180" s="318"/>
      <c r="G180" s="318"/>
      <c r="H180" s="318"/>
      <c r="I180" s="315" t="s">
        <v>402</v>
      </c>
      <c r="J180" s="315" t="s">
        <v>483</v>
      </c>
      <c r="K180" s="316"/>
      <c r="L180" s="316"/>
      <c r="M180" s="403"/>
    </row>
    <row r="181" spans="1:14" x14ac:dyDescent="0.2">
      <c r="A181" s="316" t="s">
        <v>654</v>
      </c>
      <c r="B181" s="316"/>
      <c r="C181" s="313" t="s">
        <v>666</v>
      </c>
      <c r="D181" s="318"/>
      <c r="E181" s="318"/>
      <c r="F181" s="318"/>
      <c r="G181" s="318"/>
      <c r="H181" s="318"/>
      <c r="I181" s="315" t="s">
        <v>402</v>
      </c>
      <c r="J181" s="315"/>
      <c r="K181" s="316" t="s">
        <v>521</v>
      </c>
      <c r="L181" s="316"/>
      <c r="M181" s="403"/>
    </row>
    <row r="182" spans="1:14" ht="33.75" x14ac:dyDescent="0.2">
      <c r="A182" s="316" t="s">
        <v>654</v>
      </c>
      <c r="B182" s="316" t="s">
        <v>535</v>
      </c>
      <c r="C182" s="313" t="s">
        <v>655</v>
      </c>
      <c r="D182" s="318"/>
      <c r="E182" s="318"/>
      <c r="F182" s="318"/>
      <c r="G182" s="318"/>
      <c r="H182" s="318"/>
      <c r="I182" s="315" t="s">
        <v>410</v>
      </c>
      <c r="J182" s="315" t="s">
        <v>483</v>
      </c>
      <c r="K182" s="316"/>
      <c r="L182" s="316"/>
      <c r="M182" s="403" t="s">
        <v>656</v>
      </c>
      <c r="N182" s="298">
        <v>0</v>
      </c>
    </row>
    <row r="183" spans="1:14" ht="45" x14ac:dyDescent="0.2">
      <c r="A183" s="316" t="s">
        <v>654</v>
      </c>
      <c r="B183" s="316"/>
      <c r="C183" s="313" t="s">
        <v>667</v>
      </c>
      <c r="D183" s="318">
        <v>4000</v>
      </c>
      <c r="E183" s="318">
        <v>4000</v>
      </c>
      <c r="F183" s="318"/>
      <c r="G183" s="318"/>
      <c r="H183" s="318"/>
      <c r="I183" s="315" t="s">
        <v>410</v>
      </c>
      <c r="J183" s="315" t="s">
        <v>483</v>
      </c>
      <c r="K183" s="316"/>
      <c r="L183" s="316"/>
      <c r="M183" s="403" t="s">
        <v>668</v>
      </c>
    </row>
    <row r="184" spans="1:14" x14ac:dyDescent="0.2">
      <c r="A184" s="316" t="s">
        <v>654</v>
      </c>
      <c r="B184" s="316"/>
      <c r="C184" s="313" t="s">
        <v>659</v>
      </c>
      <c r="D184" s="318">
        <v>500</v>
      </c>
      <c r="E184" s="318">
        <v>500</v>
      </c>
      <c r="F184" s="318"/>
      <c r="G184" s="318"/>
      <c r="H184" s="318"/>
      <c r="I184" s="315" t="s">
        <v>410</v>
      </c>
      <c r="J184" s="315" t="s">
        <v>483</v>
      </c>
      <c r="K184" s="316"/>
      <c r="L184" s="316"/>
      <c r="M184" s="403" t="s">
        <v>660</v>
      </c>
    </row>
    <row r="185" spans="1:14" x14ac:dyDescent="0.2">
      <c r="A185" s="316" t="s">
        <v>654</v>
      </c>
      <c r="B185" s="316"/>
      <c r="C185" s="313" t="s">
        <v>661</v>
      </c>
      <c r="D185" s="318"/>
      <c r="E185" s="318"/>
      <c r="F185" s="318"/>
      <c r="G185" s="318"/>
      <c r="H185" s="318"/>
      <c r="I185" s="315" t="s">
        <v>402</v>
      </c>
      <c r="J185" s="315" t="s">
        <v>483</v>
      </c>
      <c r="K185" s="316"/>
      <c r="L185" s="316"/>
      <c r="M185" s="403" t="s">
        <v>662</v>
      </c>
    </row>
    <row r="186" spans="1:14" x14ac:dyDescent="0.2">
      <c r="A186" s="316" t="s">
        <v>654</v>
      </c>
      <c r="B186" s="316"/>
      <c r="C186" s="313" t="s">
        <v>664</v>
      </c>
      <c r="D186" s="318">
        <v>200</v>
      </c>
      <c r="E186" s="318">
        <v>200</v>
      </c>
      <c r="F186" s="318"/>
      <c r="G186" s="318"/>
      <c r="H186" s="318"/>
      <c r="I186" s="315" t="s">
        <v>402</v>
      </c>
      <c r="J186" s="315" t="s">
        <v>483</v>
      </c>
      <c r="K186" s="316"/>
      <c r="L186" s="316"/>
      <c r="M186" s="403"/>
    </row>
    <row r="187" spans="1:14" x14ac:dyDescent="0.2">
      <c r="A187" s="316" t="s">
        <v>654</v>
      </c>
      <c r="B187" s="316"/>
      <c r="C187" s="313" t="s">
        <v>665</v>
      </c>
      <c r="D187" s="318">
        <v>100</v>
      </c>
      <c r="E187" s="318">
        <v>100</v>
      </c>
      <c r="F187" s="318"/>
      <c r="G187" s="318"/>
      <c r="H187" s="318"/>
      <c r="I187" s="315" t="s">
        <v>402</v>
      </c>
      <c r="J187" s="315" t="s">
        <v>483</v>
      </c>
      <c r="K187" s="316"/>
      <c r="L187" s="316"/>
      <c r="M187" s="403"/>
    </row>
    <row r="188" spans="1:14" x14ac:dyDescent="0.2">
      <c r="A188" s="316" t="s">
        <v>654</v>
      </c>
      <c r="B188" s="316"/>
      <c r="C188" s="313" t="s">
        <v>666</v>
      </c>
      <c r="D188" s="318"/>
      <c r="E188" s="318"/>
      <c r="F188" s="318"/>
      <c r="G188" s="318"/>
      <c r="H188" s="318"/>
      <c r="I188" s="315" t="s">
        <v>402</v>
      </c>
      <c r="J188" s="315"/>
      <c r="K188" s="316" t="s">
        <v>521</v>
      </c>
      <c r="L188" s="316"/>
      <c r="M188" s="403"/>
    </row>
    <row r="189" spans="1:14" ht="33.75" x14ac:dyDescent="0.2">
      <c r="A189" s="316" t="s">
        <v>654</v>
      </c>
      <c r="B189" s="316" t="s">
        <v>563</v>
      </c>
      <c r="C189" s="313" t="s">
        <v>669</v>
      </c>
      <c r="D189" s="318"/>
      <c r="E189" s="318"/>
      <c r="F189" s="318"/>
      <c r="G189" s="318"/>
      <c r="H189" s="318"/>
      <c r="I189" s="315" t="s">
        <v>410</v>
      </c>
      <c r="J189" s="315" t="s">
        <v>483</v>
      </c>
      <c r="K189" s="316"/>
      <c r="L189" s="316"/>
      <c r="M189" s="403" t="s">
        <v>656</v>
      </c>
      <c r="N189" s="298">
        <v>0</v>
      </c>
    </row>
    <row r="190" spans="1:14" ht="22.5" x14ac:dyDescent="0.2">
      <c r="A190" s="316" t="s">
        <v>654</v>
      </c>
      <c r="B190" s="316" t="s">
        <v>575</v>
      </c>
      <c r="C190" s="313" t="s">
        <v>670</v>
      </c>
      <c r="D190" s="318">
        <v>29000</v>
      </c>
      <c r="E190" s="318">
        <v>29000</v>
      </c>
      <c r="F190" s="318"/>
      <c r="G190" s="318"/>
      <c r="H190" s="318"/>
      <c r="I190" s="315" t="s">
        <v>410</v>
      </c>
      <c r="J190" s="315" t="s">
        <v>483</v>
      </c>
      <c r="K190" s="316"/>
      <c r="L190" s="316"/>
      <c r="M190" s="403"/>
    </row>
    <row r="191" spans="1:14" ht="33.75" x14ac:dyDescent="0.2">
      <c r="A191" s="316" t="s">
        <v>654</v>
      </c>
      <c r="B191" s="316"/>
      <c r="C191" s="313" t="s">
        <v>655</v>
      </c>
      <c r="D191" s="318"/>
      <c r="E191" s="318"/>
      <c r="F191" s="318"/>
      <c r="G191" s="318"/>
      <c r="H191" s="318"/>
      <c r="I191" s="315" t="s">
        <v>410</v>
      </c>
      <c r="J191" s="315" t="s">
        <v>483</v>
      </c>
      <c r="K191" s="316"/>
      <c r="L191" s="316"/>
      <c r="M191" s="403" t="s">
        <v>656</v>
      </c>
      <c r="N191" s="298">
        <v>0</v>
      </c>
    </row>
    <row r="192" spans="1:14" ht="22.5" x14ac:dyDescent="0.2">
      <c r="A192" s="316" t="s">
        <v>654</v>
      </c>
      <c r="B192" s="316"/>
      <c r="C192" s="313" t="s">
        <v>671</v>
      </c>
      <c r="D192" s="318">
        <v>3000</v>
      </c>
      <c r="E192" s="318">
        <v>3000</v>
      </c>
      <c r="F192" s="318"/>
      <c r="G192" s="318"/>
      <c r="H192" s="318"/>
      <c r="I192" s="315" t="s">
        <v>410</v>
      </c>
      <c r="J192" s="315" t="s">
        <v>483</v>
      </c>
      <c r="K192" s="316"/>
      <c r="L192" s="316"/>
      <c r="M192" s="403" t="s">
        <v>660</v>
      </c>
    </row>
    <row r="193" spans="1:13" x14ac:dyDescent="0.2">
      <c r="A193" s="316" t="s">
        <v>654</v>
      </c>
      <c r="B193" s="316"/>
      <c r="C193" s="313" t="s">
        <v>672</v>
      </c>
      <c r="D193" s="318">
        <v>10000</v>
      </c>
      <c r="E193" s="318">
        <v>10000</v>
      </c>
      <c r="F193" s="318"/>
      <c r="G193" s="318"/>
      <c r="H193" s="318"/>
      <c r="I193" s="315" t="s">
        <v>402</v>
      </c>
      <c r="J193" s="315" t="s">
        <v>483</v>
      </c>
      <c r="K193" s="316"/>
      <c r="L193" s="316"/>
      <c r="M193" s="403" t="s">
        <v>673</v>
      </c>
    </row>
    <row r="194" spans="1:13" ht="22.5" x14ac:dyDescent="0.2">
      <c r="A194" s="316" t="s">
        <v>654</v>
      </c>
      <c r="B194" s="316"/>
      <c r="C194" s="313" t="s">
        <v>674</v>
      </c>
      <c r="D194" s="318">
        <v>120000</v>
      </c>
      <c r="E194" s="318">
        <v>120000</v>
      </c>
      <c r="F194" s="318"/>
      <c r="G194" s="318"/>
      <c r="H194" s="318"/>
      <c r="I194" s="315" t="s">
        <v>402</v>
      </c>
      <c r="J194" s="315" t="s">
        <v>483</v>
      </c>
      <c r="K194" s="316"/>
      <c r="L194" s="316"/>
      <c r="M194" s="403" t="s">
        <v>675</v>
      </c>
    </row>
    <row r="195" spans="1:13" ht="22.5" x14ac:dyDescent="0.2">
      <c r="A195" s="316" t="s">
        <v>654</v>
      </c>
      <c r="B195" s="316"/>
      <c r="C195" s="313" t="s">
        <v>676</v>
      </c>
      <c r="D195" s="318">
        <v>15000</v>
      </c>
      <c r="E195" s="318">
        <v>15000</v>
      </c>
      <c r="F195" s="318"/>
      <c r="G195" s="318"/>
      <c r="H195" s="318"/>
      <c r="I195" s="315" t="s">
        <v>410</v>
      </c>
      <c r="J195" s="315" t="s">
        <v>483</v>
      </c>
      <c r="K195" s="316"/>
      <c r="L195" s="316"/>
      <c r="M195" s="403" t="s">
        <v>677</v>
      </c>
    </row>
    <row r="196" spans="1:13" ht="22.5" x14ac:dyDescent="0.2">
      <c r="A196" s="316" t="s">
        <v>654</v>
      </c>
      <c r="B196" s="316"/>
      <c r="C196" s="313" t="s">
        <v>678</v>
      </c>
      <c r="D196" s="318">
        <v>1000</v>
      </c>
      <c r="E196" s="318"/>
      <c r="F196" s="318"/>
      <c r="G196" s="318"/>
      <c r="H196" s="318">
        <v>1000</v>
      </c>
      <c r="I196" s="315" t="s">
        <v>410</v>
      </c>
      <c r="J196" s="315"/>
      <c r="K196" s="316"/>
      <c r="L196" s="316" t="s">
        <v>565</v>
      </c>
      <c r="M196" s="403" t="s">
        <v>677</v>
      </c>
    </row>
    <row r="197" spans="1:13" ht="22.5" x14ac:dyDescent="0.2">
      <c r="A197" s="316" t="s">
        <v>654</v>
      </c>
      <c r="B197" s="316"/>
      <c r="C197" s="313" t="s">
        <v>679</v>
      </c>
      <c r="D197" s="318">
        <v>500</v>
      </c>
      <c r="E197" s="318"/>
      <c r="F197" s="318"/>
      <c r="G197" s="318"/>
      <c r="H197" s="318">
        <v>500</v>
      </c>
      <c r="I197" s="315" t="s">
        <v>410</v>
      </c>
      <c r="J197" s="315"/>
      <c r="K197" s="316"/>
      <c r="L197" s="316" t="s">
        <v>565</v>
      </c>
      <c r="M197" s="403" t="s">
        <v>677</v>
      </c>
    </row>
    <row r="198" spans="1:13" x14ac:dyDescent="0.2">
      <c r="A198" s="316" t="s">
        <v>654</v>
      </c>
      <c r="B198" s="316"/>
      <c r="C198" s="313" t="s">
        <v>659</v>
      </c>
      <c r="D198" s="318">
        <v>500</v>
      </c>
      <c r="E198" s="318">
        <v>500</v>
      </c>
      <c r="F198" s="318"/>
      <c r="G198" s="318"/>
      <c r="H198" s="318"/>
      <c r="I198" s="315" t="s">
        <v>410</v>
      </c>
      <c r="J198" s="315" t="s">
        <v>483</v>
      </c>
      <c r="K198" s="316"/>
      <c r="L198" s="316"/>
      <c r="M198" s="403" t="s">
        <v>660</v>
      </c>
    </row>
    <row r="199" spans="1:13" ht="22.5" x14ac:dyDescent="0.2">
      <c r="A199" s="316" t="s">
        <v>654</v>
      </c>
      <c r="B199" s="316"/>
      <c r="C199" s="313" t="s">
        <v>680</v>
      </c>
      <c r="D199" s="318">
        <v>200</v>
      </c>
      <c r="E199" s="318">
        <v>200</v>
      </c>
      <c r="F199" s="318"/>
      <c r="G199" s="318"/>
      <c r="H199" s="318"/>
      <c r="I199" s="315" t="s">
        <v>410</v>
      </c>
      <c r="J199" s="315" t="s">
        <v>483</v>
      </c>
      <c r="K199" s="316"/>
      <c r="L199" s="316"/>
      <c r="M199" s="403" t="s">
        <v>677</v>
      </c>
    </row>
    <row r="200" spans="1:13" ht="22.5" x14ac:dyDescent="0.2">
      <c r="A200" s="316" t="s">
        <v>654</v>
      </c>
      <c r="B200" s="316"/>
      <c r="C200" s="313" t="s">
        <v>681</v>
      </c>
      <c r="D200" s="318">
        <v>150</v>
      </c>
      <c r="E200" s="318">
        <v>150</v>
      </c>
      <c r="F200" s="318"/>
      <c r="G200" s="318"/>
      <c r="H200" s="318"/>
      <c r="I200" s="315" t="s">
        <v>402</v>
      </c>
      <c r="J200" s="315" t="s">
        <v>483</v>
      </c>
      <c r="K200" s="316"/>
      <c r="L200" s="316"/>
      <c r="M200" s="403" t="s">
        <v>682</v>
      </c>
    </row>
    <row r="201" spans="1:13" x14ac:dyDescent="0.2">
      <c r="A201" s="316" t="s">
        <v>654</v>
      </c>
      <c r="B201" s="316"/>
      <c r="C201" s="313" t="s">
        <v>683</v>
      </c>
      <c r="D201" s="318">
        <v>150</v>
      </c>
      <c r="E201" s="318">
        <v>150</v>
      </c>
      <c r="F201" s="318"/>
      <c r="G201" s="318"/>
      <c r="H201" s="318"/>
      <c r="I201" s="315" t="s">
        <v>402</v>
      </c>
      <c r="J201" s="315" t="s">
        <v>483</v>
      </c>
      <c r="K201" s="316"/>
      <c r="L201" s="316"/>
      <c r="M201" s="403" t="s">
        <v>682</v>
      </c>
    </row>
    <row r="202" spans="1:13" ht="22.5" x14ac:dyDescent="0.2">
      <c r="A202" s="316" t="s">
        <v>654</v>
      </c>
      <c r="B202" s="316"/>
      <c r="C202" s="313" t="s">
        <v>684</v>
      </c>
      <c r="D202" s="318">
        <v>200</v>
      </c>
      <c r="E202" s="318">
        <v>200</v>
      </c>
      <c r="F202" s="318"/>
      <c r="G202" s="318"/>
      <c r="H202" s="318"/>
      <c r="I202" s="315" t="s">
        <v>402</v>
      </c>
      <c r="J202" s="315" t="s">
        <v>483</v>
      </c>
      <c r="K202" s="316"/>
      <c r="L202" s="316"/>
      <c r="M202" s="403" t="s">
        <v>682</v>
      </c>
    </row>
    <row r="203" spans="1:13" ht="22.5" x14ac:dyDescent="0.2">
      <c r="A203" s="316" t="s">
        <v>654</v>
      </c>
      <c r="B203" s="316"/>
      <c r="C203" s="313" t="s">
        <v>685</v>
      </c>
      <c r="D203" s="318">
        <v>150</v>
      </c>
      <c r="E203" s="318">
        <v>150</v>
      </c>
      <c r="F203" s="318"/>
      <c r="G203" s="318"/>
      <c r="H203" s="318"/>
      <c r="I203" s="315" t="s">
        <v>402</v>
      </c>
      <c r="J203" s="315"/>
      <c r="K203" s="316" t="s">
        <v>521</v>
      </c>
      <c r="L203" s="316"/>
      <c r="M203" s="403" t="s">
        <v>686</v>
      </c>
    </row>
    <row r="204" spans="1:13" x14ac:dyDescent="0.2">
      <c r="A204" s="316" t="s">
        <v>654</v>
      </c>
      <c r="B204" s="316"/>
      <c r="C204" s="313" t="s">
        <v>661</v>
      </c>
      <c r="D204" s="318"/>
      <c r="E204" s="318"/>
      <c r="F204" s="318"/>
      <c r="G204" s="318"/>
      <c r="H204" s="318"/>
      <c r="I204" s="315" t="s">
        <v>402</v>
      </c>
      <c r="J204" s="315" t="s">
        <v>483</v>
      </c>
      <c r="K204" s="316"/>
      <c r="L204" s="316"/>
      <c r="M204" s="403" t="s">
        <v>662</v>
      </c>
    </row>
    <row r="205" spans="1:13" x14ac:dyDescent="0.2">
      <c r="A205" s="316" t="s">
        <v>654</v>
      </c>
      <c r="B205" s="316"/>
      <c r="C205" s="313" t="s">
        <v>687</v>
      </c>
      <c r="D205" s="318">
        <v>300</v>
      </c>
      <c r="E205" s="318">
        <v>300</v>
      </c>
      <c r="F205" s="318"/>
      <c r="G205" s="318"/>
      <c r="H205" s="318"/>
      <c r="I205" s="315" t="s">
        <v>402</v>
      </c>
      <c r="J205" s="315" t="s">
        <v>483</v>
      </c>
      <c r="K205" s="316"/>
      <c r="L205" s="316"/>
      <c r="M205" s="403" t="s">
        <v>682</v>
      </c>
    </row>
    <row r="206" spans="1:13" x14ac:dyDescent="0.2">
      <c r="A206" s="316" t="s">
        <v>654</v>
      </c>
      <c r="B206" s="316"/>
      <c r="C206" s="313" t="s">
        <v>688</v>
      </c>
      <c r="D206" s="318">
        <v>150</v>
      </c>
      <c r="E206" s="318">
        <v>150</v>
      </c>
      <c r="F206" s="318"/>
      <c r="G206" s="318"/>
      <c r="H206" s="318"/>
      <c r="I206" s="315" t="s">
        <v>402</v>
      </c>
      <c r="J206" s="315" t="s">
        <v>483</v>
      </c>
      <c r="K206" s="316"/>
      <c r="L206" s="316"/>
      <c r="M206" s="403" t="s">
        <v>682</v>
      </c>
    </row>
    <row r="207" spans="1:13" ht="45" x14ac:dyDescent="0.2">
      <c r="A207" s="316" t="s">
        <v>654</v>
      </c>
      <c r="B207" s="316"/>
      <c r="C207" s="313" t="s">
        <v>689</v>
      </c>
      <c r="D207" s="318">
        <v>1500</v>
      </c>
      <c r="E207" s="318">
        <v>1500</v>
      </c>
      <c r="F207" s="318"/>
      <c r="G207" s="318"/>
      <c r="H207" s="318"/>
      <c r="I207" s="315"/>
      <c r="J207" s="315" t="s">
        <v>483</v>
      </c>
      <c r="K207" s="316"/>
      <c r="L207" s="316"/>
      <c r="M207" s="403"/>
    </row>
    <row r="208" spans="1:13" x14ac:dyDescent="0.2">
      <c r="A208" s="316" t="s">
        <v>654</v>
      </c>
      <c r="B208" s="316"/>
      <c r="C208" s="313" t="s">
        <v>690</v>
      </c>
      <c r="D208" s="318">
        <v>200</v>
      </c>
      <c r="E208" s="318">
        <v>200</v>
      </c>
      <c r="F208" s="318"/>
      <c r="G208" s="318"/>
      <c r="H208" s="318"/>
      <c r="I208" s="315" t="s">
        <v>402</v>
      </c>
      <c r="J208" s="315" t="s">
        <v>483</v>
      </c>
      <c r="K208" s="316"/>
      <c r="L208" s="316"/>
      <c r="M208" s="403" t="s">
        <v>682</v>
      </c>
    </row>
    <row r="209" spans="1:13" x14ac:dyDescent="0.2">
      <c r="A209" s="316" t="s">
        <v>654</v>
      </c>
      <c r="B209" s="316"/>
      <c r="C209" s="313" t="s">
        <v>691</v>
      </c>
      <c r="D209" s="318">
        <v>200</v>
      </c>
      <c r="E209" s="318">
        <v>200</v>
      </c>
      <c r="F209" s="318"/>
      <c r="G209" s="318"/>
      <c r="H209" s="318"/>
      <c r="I209" s="315" t="s">
        <v>402</v>
      </c>
      <c r="J209" s="315" t="s">
        <v>483</v>
      </c>
      <c r="K209" s="316"/>
      <c r="L209" s="316"/>
      <c r="M209" s="403" t="s">
        <v>682</v>
      </c>
    </row>
    <row r="210" spans="1:13" ht="22.5" x14ac:dyDescent="0.2">
      <c r="A210" s="316" t="s">
        <v>654</v>
      </c>
      <c r="B210" s="316"/>
      <c r="C210" s="313" t="s">
        <v>692</v>
      </c>
      <c r="D210" s="318">
        <v>400</v>
      </c>
      <c r="E210" s="318">
        <v>400</v>
      </c>
      <c r="F210" s="318"/>
      <c r="G210" s="318"/>
      <c r="H210" s="318"/>
      <c r="I210" s="315" t="s">
        <v>402</v>
      </c>
      <c r="J210" s="315" t="s">
        <v>483</v>
      </c>
      <c r="K210" s="316"/>
      <c r="L210" s="316"/>
      <c r="M210" s="403" t="s">
        <v>693</v>
      </c>
    </row>
    <row r="211" spans="1:13" ht="22.5" x14ac:dyDescent="0.2">
      <c r="A211" s="316" t="s">
        <v>654</v>
      </c>
      <c r="B211" s="316"/>
      <c r="C211" s="313" t="s">
        <v>694</v>
      </c>
      <c r="D211" s="318">
        <v>300</v>
      </c>
      <c r="E211" s="318">
        <v>300</v>
      </c>
      <c r="F211" s="318"/>
      <c r="G211" s="318"/>
      <c r="H211" s="318"/>
      <c r="I211" s="315" t="s">
        <v>402</v>
      </c>
      <c r="J211" s="315" t="s">
        <v>483</v>
      </c>
      <c r="K211" s="316"/>
      <c r="L211" s="316"/>
      <c r="M211" s="403" t="s">
        <v>682</v>
      </c>
    </row>
    <row r="212" spans="1:13" ht="22.5" x14ac:dyDescent="0.2">
      <c r="A212" s="316" t="s">
        <v>654</v>
      </c>
      <c r="B212" s="316"/>
      <c r="C212" s="313" t="s">
        <v>695</v>
      </c>
      <c r="D212" s="318">
        <v>1000</v>
      </c>
      <c r="E212" s="318">
        <v>1000</v>
      </c>
      <c r="F212" s="318"/>
      <c r="G212" s="318"/>
      <c r="H212" s="318"/>
      <c r="I212" s="315" t="s">
        <v>402</v>
      </c>
      <c r="J212" s="315" t="s">
        <v>483</v>
      </c>
      <c r="K212" s="316"/>
      <c r="L212" s="316"/>
      <c r="M212" s="403" t="s">
        <v>682</v>
      </c>
    </row>
    <row r="213" spans="1:13" x14ac:dyDescent="0.2">
      <c r="A213" s="316" t="s">
        <v>654</v>
      </c>
      <c r="B213" s="316"/>
      <c r="C213" s="313" t="s">
        <v>696</v>
      </c>
      <c r="D213" s="318">
        <v>400</v>
      </c>
      <c r="E213" s="318">
        <v>400</v>
      </c>
      <c r="F213" s="318"/>
      <c r="G213" s="318"/>
      <c r="H213" s="318"/>
      <c r="I213" s="315" t="s">
        <v>402</v>
      </c>
      <c r="J213" s="315" t="s">
        <v>483</v>
      </c>
      <c r="K213" s="316"/>
      <c r="L213" s="316"/>
      <c r="M213" s="403" t="s">
        <v>682</v>
      </c>
    </row>
    <row r="214" spans="1:13" x14ac:dyDescent="0.2">
      <c r="A214" s="316" t="s">
        <v>654</v>
      </c>
      <c r="B214" s="316"/>
      <c r="C214" s="313"/>
      <c r="D214" s="318"/>
      <c r="E214" s="318"/>
      <c r="F214" s="318"/>
      <c r="G214" s="318"/>
      <c r="H214" s="318"/>
      <c r="I214" s="315"/>
      <c r="J214" s="315"/>
      <c r="K214" s="316"/>
      <c r="L214" s="316"/>
      <c r="M214" s="403"/>
    </row>
    <row r="215" spans="1:13" x14ac:dyDescent="0.2">
      <c r="A215" s="316" t="s">
        <v>654</v>
      </c>
      <c r="B215" s="316"/>
      <c r="C215" s="313" t="s">
        <v>665</v>
      </c>
      <c r="D215" s="318">
        <v>100</v>
      </c>
      <c r="E215" s="318">
        <v>100</v>
      </c>
      <c r="F215" s="318"/>
      <c r="G215" s="318"/>
      <c r="H215" s="318"/>
      <c r="I215" s="315" t="s">
        <v>402</v>
      </c>
      <c r="J215" s="315" t="s">
        <v>483</v>
      </c>
      <c r="K215" s="316"/>
      <c r="L215" s="316"/>
      <c r="M215" s="403"/>
    </row>
    <row r="216" spans="1:13" x14ac:dyDescent="0.2">
      <c r="A216" s="316" t="s">
        <v>654</v>
      </c>
      <c r="B216" s="316"/>
      <c r="C216" s="313" t="s">
        <v>697</v>
      </c>
      <c r="D216" s="318">
        <v>400</v>
      </c>
      <c r="E216" s="318">
        <v>400</v>
      </c>
      <c r="F216" s="318"/>
      <c r="G216" s="318"/>
      <c r="H216" s="318"/>
      <c r="I216" s="315" t="s">
        <v>402</v>
      </c>
      <c r="J216" s="315" t="s">
        <v>483</v>
      </c>
      <c r="K216" s="316"/>
      <c r="L216" s="316"/>
      <c r="M216" s="403"/>
    </row>
    <row r="217" spans="1:13" x14ac:dyDescent="0.2">
      <c r="A217" s="316" t="s">
        <v>654</v>
      </c>
      <c r="B217" s="316" t="s">
        <v>698</v>
      </c>
      <c r="C217" s="313"/>
      <c r="D217" s="318"/>
      <c r="E217" s="318"/>
      <c r="F217" s="318"/>
      <c r="G217" s="318"/>
      <c r="H217" s="318"/>
      <c r="I217" s="315"/>
      <c r="J217" s="315"/>
      <c r="K217" s="316"/>
      <c r="L217" s="316"/>
      <c r="M217" s="403"/>
    </row>
    <row r="218" spans="1:13" x14ac:dyDescent="0.2">
      <c r="A218" s="316" t="s">
        <v>654</v>
      </c>
      <c r="B218" s="316"/>
      <c r="C218" s="313"/>
      <c r="D218" s="318"/>
      <c r="E218" s="318"/>
      <c r="F218" s="318"/>
      <c r="G218" s="318"/>
      <c r="H218" s="318"/>
      <c r="I218" s="315"/>
      <c r="J218" s="315"/>
      <c r="K218" s="316"/>
      <c r="L218" s="316"/>
      <c r="M218" s="403"/>
    </row>
    <row r="219" spans="1:13" ht="33.75" x14ac:dyDescent="0.2">
      <c r="A219" s="316" t="s">
        <v>654</v>
      </c>
      <c r="B219" s="316" t="s">
        <v>699</v>
      </c>
      <c r="C219" s="313" t="s">
        <v>700</v>
      </c>
      <c r="D219" s="318">
        <v>25000</v>
      </c>
      <c r="E219" s="318">
        <v>25000</v>
      </c>
      <c r="F219" s="318"/>
      <c r="G219" s="318"/>
      <c r="H219" s="318"/>
      <c r="I219" s="315" t="s">
        <v>410</v>
      </c>
      <c r="J219" s="315" t="s">
        <v>483</v>
      </c>
      <c r="K219" s="316"/>
      <c r="L219" s="316"/>
      <c r="M219" s="403" t="s">
        <v>701</v>
      </c>
    </row>
    <row r="220" spans="1:13" ht="33.75" x14ac:dyDescent="0.2">
      <c r="A220" s="316" t="s">
        <v>654</v>
      </c>
      <c r="B220" s="316"/>
      <c r="C220" s="313" t="s">
        <v>702</v>
      </c>
      <c r="D220" s="318">
        <v>15000</v>
      </c>
      <c r="E220" s="318"/>
      <c r="F220" s="318"/>
      <c r="G220" s="318"/>
      <c r="H220" s="318">
        <v>15000</v>
      </c>
      <c r="I220" s="315" t="s">
        <v>402</v>
      </c>
      <c r="J220" s="315"/>
      <c r="K220" s="316"/>
      <c r="L220" s="316" t="s">
        <v>565</v>
      </c>
      <c r="M220" s="403" t="s">
        <v>703</v>
      </c>
    </row>
    <row r="221" spans="1:13" ht="22.5" x14ac:dyDescent="0.2">
      <c r="A221" s="316" t="s">
        <v>654</v>
      </c>
      <c r="B221" s="316"/>
      <c r="C221" s="313" t="s">
        <v>704</v>
      </c>
      <c r="D221" s="318">
        <v>2000</v>
      </c>
      <c r="E221" s="318"/>
      <c r="F221" s="318"/>
      <c r="G221" s="318">
        <v>2000</v>
      </c>
      <c r="H221" s="318"/>
      <c r="I221" s="315" t="s">
        <v>410</v>
      </c>
      <c r="J221" s="315"/>
      <c r="K221" s="316" t="s">
        <v>521</v>
      </c>
      <c r="L221" s="316"/>
      <c r="M221" s="403" t="s">
        <v>677</v>
      </c>
    </row>
    <row r="222" spans="1:13" ht="22.5" x14ac:dyDescent="0.2">
      <c r="A222" s="316" t="s">
        <v>654</v>
      </c>
      <c r="B222" s="316"/>
      <c r="C222" s="313" t="s">
        <v>705</v>
      </c>
      <c r="D222" s="318">
        <v>5000</v>
      </c>
      <c r="E222" s="318"/>
      <c r="F222" s="318"/>
      <c r="G222" s="318">
        <v>5000</v>
      </c>
      <c r="H222" s="318"/>
      <c r="I222" s="315" t="s">
        <v>410</v>
      </c>
      <c r="J222" s="315"/>
      <c r="K222" s="316" t="s">
        <v>521</v>
      </c>
      <c r="L222" s="316"/>
      <c r="M222" s="403" t="s">
        <v>677</v>
      </c>
    </row>
    <row r="223" spans="1:13" ht="22.5" x14ac:dyDescent="0.2">
      <c r="A223" s="316" t="s">
        <v>654</v>
      </c>
      <c r="B223" s="316"/>
      <c r="C223" s="313" t="s">
        <v>706</v>
      </c>
      <c r="D223" s="318">
        <v>300</v>
      </c>
      <c r="E223" s="318"/>
      <c r="F223" s="318"/>
      <c r="G223" s="318">
        <v>300</v>
      </c>
      <c r="H223" s="318"/>
      <c r="I223" s="315" t="s">
        <v>410</v>
      </c>
      <c r="J223" s="315"/>
      <c r="K223" s="316" t="s">
        <v>521</v>
      </c>
      <c r="L223" s="316"/>
      <c r="M223" s="403" t="s">
        <v>677</v>
      </c>
    </row>
    <row r="224" spans="1:13" ht="56.25" x14ac:dyDescent="0.2">
      <c r="A224" s="316" t="s">
        <v>654</v>
      </c>
      <c r="B224" s="316"/>
      <c r="C224" s="313" t="s">
        <v>707</v>
      </c>
      <c r="D224" s="318">
        <v>20000</v>
      </c>
      <c r="E224" s="318"/>
      <c r="F224" s="318"/>
      <c r="G224" s="318"/>
      <c r="H224" s="318">
        <v>20000</v>
      </c>
      <c r="I224" s="315"/>
      <c r="J224" s="315"/>
      <c r="K224" s="316"/>
      <c r="L224" s="316"/>
      <c r="M224" s="403"/>
    </row>
    <row r="225" spans="1:13" ht="56.25" x14ac:dyDescent="0.2">
      <c r="A225" s="316" t="s">
        <v>654</v>
      </c>
      <c r="B225" s="316" t="s">
        <v>46</v>
      </c>
      <c r="C225" s="313" t="s">
        <v>708</v>
      </c>
      <c r="D225" s="318">
        <v>20000</v>
      </c>
      <c r="E225" s="318">
        <v>20000</v>
      </c>
      <c r="F225" s="318"/>
      <c r="G225" s="318"/>
      <c r="H225" s="318"/>
      <c r="I225" s="315" t="s">
        <v>402</v>
      </c>
      <c r="J225" s="315" t="s">
        <v>483</v>
      </c>
      <c r="K225" s="316"/>
      <c r="L225" s="316"/>
      <c r="M225" s="403" t="s">
        <v>709</v>
      </c>
    </row>
    <row r="226" spans="1:13" ht="22.5" x14ac:dyDescent="0.2">
      <c r="A226" s="316" t="s">
        <v>654</v>
      </c>
      <c r="B226" s="316"/>
      <c r="C226" s="313" t="s">
        <v>710</v>
      </c>
      <c r="D226" s="318">
        <v>50000</v>
      </c>
      <c r="E226" s="318"/>
      <c r="F226" s="318"/>
      <c r="G226" s="318">
        <v>50000</v>
      </c>
      <c r="H226" s="318"/>
      <c r="I226" s="315" t="s">
        <v>410</v>
      </c>
      <c r="J226" s="315"/>
      <c r="K226" s="316" t="s">
        <v>521</v>
      </c>
      <c r="L226" s="316"/>
      <c r="M226" s="403" t="s">
        <v>711</v>
      </c>
    </row>
    <row r="227" spans="1:13" ht="33.75" x14ac:dyDescent="0.2">
      <c r="A227" s="316" t="s">
        <v>654</v>
      </c>
      <c r="B227" s="316"/>
      <c r="C227" s="313" t="s">
        <v>712</v>
      </c>
      <c r="D227" s="318">
        <v>6000</v>
      </c>
      <c r="E227" s="318"/>
      <c r="F227" s="318"/>
      <c r="G227" s="318">
        <v>6000</v>
      </c>
      <c r="H227" s="318"/>
      <c r="I227" s="315" t="s">
        <v>410</v>
      </c>
      <c r="J227" s="315"/>
      <c r="K227" s="316" t="s">
        <v>521</v>
      </c>
      <c r="L227" s="316"/>
      <c r="M227" s="403" t="s">
        <v>713</v>
      </c>
    </row>
    <row r="228" spans="1:13" x14ac:dyDescent="0.2">
      <c r="A228" s="316" t="s">
        <v>654</v>
      </c>
      <c r="B228" s="316"/>
      <c r="C228" s="313" t="s">
        <v>714</v>
      </c>
      <c r="D228" s="318">
        <v>12000</v>
      </c>
      <c r="E228" s="318"/>
      <c r="F228" s="318"/>
      <c r="G228" s="318">
        <v>12000</v>
      </c>
      <c r="H228" s="318"/>
      <c r="I228" s="315" t="s">
        <v>410</v>
      </c>
      <c r="J228" s="315"/>
      <c r="K228" s="316" t="s">
        <v>521</v>
      </c>
      <c r="L228" s="316"/>
      <c r="M228" s="403" t="s">
        <v>715</v>
      </c>
    </row>
    <row r="229" spans="1:13" x14ac:dyDescent="0.2">
      <c r="A229" s="316" t="s">
        <v>654</v>
      </c>
      <c r="B229" s="316"/>
      <c r="C229" s="313" t="s">
        <v>716</v>
      </c>
      <c r="D229" s="318">
        <v>300</v>
      </c>
      <c r="E229" s="318"/>
      <c r="F229" s="318"/>
      <c r="G229" s="318">
        <v>300</v>
      </c>
      <c r="H229" s="318"/>
      <c r="I229" s="315" t="s">
        <v>402</v>
      </c>
      <c r="J229" s="315"/>
      <c r="K229" s="316" t="s">
        <v>521</v>
      </c>
      <c r="L229" s="316"/>
      <c r="M229" s="403" t="s">
        <v>717</v>
      </c>
    </row>
    <row r="230" spans="1:13" ht="22.5" x14ac:dyDescent="0.2">
      <c r="A230" s="316" t="s">
        <v>654</v>
      </c>
      <c r="B230" s="316"/>
      <c r="C230" s="313" t="s">
        <v>718</v>
      </c>
      <c r="D230" s="318">
        <v>25000</v>
      </c>
      <c r="E230" s="318">
        <v>25000</v>
      </c>
      <c r="F230" s="318"/>
      <c r="G230" s="318"/>
      <c r="H230" s="318"/>
      <c r="I230" s="315" t="s">
        <v>410</v>
      </c>
      <c r="J230" s="315" t="s">
        <v>483</v>
      </c>
      <c r="K230" s="316"/>
      <c r="L230" s="316"/>
      <c r="M230" s="403" t="s">
        <v>719</v>
      </c>
    </row>
    <row r="231" spans="1:13" x14ac:dyDescent="0.2">
      <c r="A231" s="316" t="s">
        <v>654</v>
      </c>
      <c r="B231" s="316" t="s">
        <v>720</v>
      </c>
      <c r="C231" s="313"/>
      <c r="D231" s="318"/>
      <c r="E231" s="318"/>
      <c r="F231" s="318"/>
      <c r="G231" s="318"/>
      <c r="H231" s="318"/>
      <c r="I231" s="315"/>
      <c r="J231" s="315"/>
      <c r="K231" s="316"/>
      <c r="L231" s="316"/>
      <c r="M231" s="403"/>
    </row>
    <row r="232" spans="1:13" ht="33.75" x14ac:dyDescent="0.2">
      <c r="A232" s="316" t="s">
        <v>654</v>
      </c>
      <c r="B232" s="316" t="s">
        <v>38</v>
      </c>
      <c r="C232" s="313" t="s">
        <v>721</v>
      </c>
      <c r="D232" s="318">
        <v>22000</v>
      </c>
      <c r="E232" s="318">
        <v>22000</v>
      </c>
      <c r="F232" s="318"/>
      <c r="G232" s="318"/>
      <c r="H232" s="318"/>
      <c r="I232" s="315" t="s">
        <v>410</v>
      </c>
      <c r="J232" s="315" t="s">
        <v>483</v>
      </c>
      <c r="K232" s="316"/>
      <c r="L232" s="316"/>
      <c r="M232" s="403" t="s">
        <v>722</v>
      </c>
    </row>
    <row r="233" spans="1:13" x14ac:dyDescent="0.2">
      <c r="A233" s="316" t="s">
        <v>654</v>
      </c>
      <c r="B233" s="316"/>
      <c r="C233" s="313" t="s">
        <v>723</v>
      </c>
      <c r="D233" s="318">
        <v>350000</v>
      </c>
      <c r="E233" s="318"/>
      <c r="F233" s="318"/>
      <c r="G233" s="318">
        <v>350000</v>
      </c>
      <c r="H233" s="318"/>
      <c r="I233" s="315" t="s">
        <v>410</v>
      </c>
      <c r="J233" s="315"/>
      <c r="K233" s="316" t="s">
        <v>521</v>
      </c>
      <c r="L233" s="316"/>
      <c r="M233" s="403" t="s">
        <v>724</v>
      </c>
    </row>
    <row r="234" spans="1:13" x14ac:dyDescent="0.2">
      <c r="A234" s="316" t="s">
        <v>654</v>
      </c>
      <c r="B234" s="316"/>
      <c r="C234" s="313" t="s">
        <v>725</v>
      </c>
      <c r="D234" s="318">
        <v>150000</v>
      </c>
      <c r="E234" s="318"/>
      <c r="F234" s="318"/>
      <c r="G234" s="318">
        <v>150000</v>
      </c>
      <c r="H234" s="318"/>
      <c r="I234" s="315" t="s">
        <v>410</v>
      </c>
      <c r="J234" s="315"/>
      <c r="K234" s="316"/>
      <c r="L234" s="316"/>
      <c r="M234" s="403" t="s">
        <v>726</v>
      </c>
    </row>
    <row r="235" spans="1:13" x14ac:dyDescent="0.2">
      <c r="A235" s="316" t="s">
        <v>654</v>
      </c>
      <c r="B235" s="316"/>
      <c r="C235" s="313" t="s">
        <v>727</v>
      </c>
      <c r="D235" s="318">
        <v>150000</v>
      </c>
      <c r="E235" s="318">
        <v>150000</v>
      </c>
      <c r="F235" s="318"/>
      <c r="G235" s="318"/>
      <c r="H235" s="318"/>
      <c r="I235" s="315" t="s">
        <v>410</v>
      </c>
      <c r="J235" s="315" t="s">
        <v>483</v>
      </c>
      <c r="K235" s="316"/>
      <c r="L235" s="316"/>
      <c r="M235" s="403" t="s">
        <v>728</v>
      </c>
    </row>
    <row r="236" spans="1:13" ht="33.75" x14ac:dyDescent="0.2">
      <c r="A236" s="316" t="s">
        <v>654</v>
      </c>
      <c r="B236" s="316"/>
      <c r="C236" s="313" t="s">
        <v>729</v>
      </c>
      <c r="D236" s="318">
        <v>150000</v>
      </c>
      <c r="E236" s="318">
        <v>150000</v>
      </c>
      <c r="F236" s="318"/>
      <c r="G236" s="318"/>
      <c r="H236" s="318"/>
      <c r="I236" s="315" t="s">
        <v>410</v>
      </c>
      <c r="J236" s="315" t="s">
        <v>483</v>
      </c>
      <c r="K236" s="316"/>
      <c r="L236" s="316"/>
      <c r="M236" s="403" t="s">
        <v>730</v>
      </c>
    </row>
    <row r="237" spans="1:13" ht="33.75" x14ac:dyDescent="0.2">
      <c r="A237" s="316" t="s">
        <v>654</v>
      </c>
      <c r="B237" s="316"/>
      <c r="C237" s="313" t="s">
        <v>731</v>
      </c>
      <c r="D237" s="318"/>
      <c r="E237" s="318"/>
      <c r="F237" s="318"/>
      <c r="G237" s="318"/>
      <c r="H237" s="318"/>
      <c r="I237" s="315"/>
      <c r="J237" s="315" t="s">
        <v>483</v>
      </c>
      <c r="K237" s="316"/>
      <c r="L237" s="316"/>
      <c r="M237" s="403" t="s">
        <v>732</v>
      </c>
    </row>
    <row r="238" spans="1:13" ht="22.5" x14ac:dyDescent="0.2">
      <c r="A238" s="316" t="s">
        <v>654</v>
      </c>
      <c r="B238" s="316"/>
      <c r="C238" s="313" t="s">
        <v>733</v>
      </c>
      <c r="D238" s="318">
        <v>80000</v>
      </c>
      <c r="E238" s="318">
        <v>80000</v>
      </c>
      <c r="F238" s="318"/>
      <c r="G238" s="318"/>
      <c r="H238" s="318"/>
      <c r="I238" s="315" t="s">
        <v>410</v>
      </c>
      <c r="J238" s="315" t="s">
        <v>483</v>
      </c>
      <c r="K238" s="316"/>
      <c r="L238" s="316"/>
      <c r="M238" s="403" t="s">
        <v>734</v>
      </c>
    </row>
    <row r="239" spans="1:13" x14ac:dyDescent="0.2">
      <c r="A239" s="316" t="s">
        <v>654</v>
      </c>
      <c r="B239" s="316"/>
      <c r="C239" s="313" t="s">
        <v>735</v>
      </c>
      <c r="D239" s="318">
        <v>3000</v>
      </c>
      <c r="E239" s="318">
        <v>3000</v>
      </c>
      <c r="F239" s="318"/>
      <c r="G239" s="318"/>
      <c r="H239" s="318"/>
      <c r="I239" s="315" t="s">
        <v>410</v>
      </c>
      <c r="J239" s="315" t="s">
        <v>483</v>
      </c>
      <c r="K239" s="316"/>
      <c r="L239" s="316"/>
      <c r="M239" s="403"/>
    </row>
    <row r="240" spans="1:13" ht="45" x14ac:dyDescent="0.2">
      <c r="A240" s="316" t="s">
        <v>654</v>
      </c>
      <c r="B240" s="316" t="s">
        <v>699</v>
      </c>
      <c r="C240" s="313" t="s">
        <v>736</v>
      </c>
      <c r="D240" s="318">
        <v>250000</v>
      </c>
      <c r="E240" s="318">
        <v>250000</v>
      </c>
      <c r="F240" s="318"/>
      <c r="G240" s="318"/>
      <c r="H240" s="318"/>
      <c r="I240" s="315" t="s">
        <v>410</v>
      </c>
      <c r="J240" s="315" t="s">
        <v>483</v>
      </c>
      <c r="K240" s="316"/>
      <c r="L240" s="316"/>
      <c r="M240" s="403" t="s">
        <v>737</v>
      </c>
    </row>
    <row r="241" spans="1:13" ht="22.5" x14ac:dyDescent="0.2">
      <c r="A241" s="316" t="s">
        <v>654</v>
      </c>
      <c r="B241" s="316"/>
      <c r="C241" s="313" t="s">
        <v>738</v>
      </c>
      <c r="D241" s="318">
        <v>300000</v>
      </c>
      <c r="E241" s="318">
        <v>300000</v>
      </c>
      <c r="F241" s="318"/>
      <c r="G241" s="318"/>
      <c r="H241" s="318"/>
      <c r="I241" s="315" t="s">
        <v>410</v>
      </c>
      <c r="J241" s="315" t="s">
        <v>483</v>
      </c>
      <c r="K241" s="316"/>
      <c r="L241" s="316"/>
      <c r="M241" s="403" t="s">
        <v>739</v>
      </c>
    </row>
    <row r="242" spans="1:13" ht="22.5" x14ac:dyDescent="0.2">
      <c r="A242" s="316" t="s">
        <v>654</v>
      </c>
      <c r="B242" s="316"/>
      <c r="C242" s="313" t="s">
        <v>740</v>
      </c>
      <c r="D242" s="318">
        <v>400000</v>
      </c>
      <c r="E242" s="318">
        <v>400000</v>
      </c>
      <c r="F242" s="318"/>
      <c r="G242" s="318"/>
      <c r="H242" s="318"/>
      <c r="I242" s="315" t="s">
        <v>410</v>
      </c>
      <c r="J242" s="315" t="s">
        <v>483</v>
      </c>
      <c r="K242" s="316"/>
      <c r="L242" s="316"/>
      <c r="M242" s="403" t="s">
        <v>741</v>
      </c>
    </row>
    <row r="243" spans="1:13" x14ac:dyDescent="0.2">
      <c r="A243" s="316" t="s">
        <v>654</v>
      </c>
      <c r="B243" s="316"/>
      <c r="C243" s="313" t="s">
        <v>742</v>
      </c>
      <c r="D243" s="318">
        <v>150000</v>
      </c>
      <c r="E243" s="318">
        <v>150000</v>
      </c>
      <c r="F243" s="318"/>
      <c r="G243" s="318"/>
      <c r="H243" s="318"/>
      <c r="I243" s="315" t="s">
        <v>410</v>
      </c>
      <c r="J243" s="315" t="s">
        <v>483</v>
      </c>
      <c r="K243" s="316"/>
      <c r="L243" s="316"/>
      <c r="M243" s="403" t="s">
        <v>743</v>
      </c>
    </row>
    <row r="244" spans="1:13" ht="22.5" x14ac:dyDescent="0.2">
      <c r="A244" s="316" t="s">
        <v>654</v>
      </c>
      <c r="B244" s="316"/>
      <c r="C244" s="313" t="s">
        <v>744</v>
      </c>
      <c r="D244" s="318">
        <v>70000</v>
      </c>
      <c r="E244" s="318">
        <v>70000</v>
      </c>
      <c r="F244" s="318"/>
      <c r="G244" s="318"/>
      <c r="H244" s="318"/>
      <c r="I244" s="315" t="s">
        <v>410</v>
      </c>
      <c r="J244" s="315" t="s">
        <v>483</v>
      </c>
      <c r="K244" s="316"/>
      <c r="L244" s="316"/>
      <c r="M244" s="403" t="s">
        <v>745</v>
      </c>
    </row>
    <row r="245" spans="1:13" ht="22.5" x14ac:dyDescent="0.2">
      <c r="A245" s="316" t="s">
        <v>654</v>
      </c>
      <c r="B245" s="316"/>
      <c r="C245" s="313" t="s">
        <v>746</v>
      </c>
      <c r="D245" s="318">
        <v>150000</v>
      </c>
      <c r="E245" s="318">
        <v>150000</v>
      </c>
      <c r="F245" s="318"/>
      <c r="G245" s="318"/>
      <c r="H245" s="318"/>
      <c r="I245" s="315" t="s">
        <v>410</v>
      </c>
      <c r="J245" s="315" t="s">
        <v>483</v>
      </c>
      <c r="K245" s="316"/>
      <c r="L245" s="316"/>
      <c r="M245" s="403" t="s">
        <v>747</v>
      </c>
    </row>
    <row r="246" spans="1:13" ht="33.75" x14ac:dyDescent="0.2">
      <c r="A246" s="316" t="s">
        <v>654</v>
      </c>
      <c r="B246" s="316"/>
      <c r="C246" s="313" t="s">
        <v>748</v>
      </c>
      <c r="D246" s="318">
        <v>150000</v>
      </c>
      <c r="E246" s="318">
        <v>150000</v>
      </c>
      <c r="F246" s="318"/>
      <c r="G246" s="318"/>
      <c r="H246" s="318"/>
      <c r="I246" s="315" t="s">
        <v>410</v>
      </c>
      <c r="J246" s="315" t="s">
        <v>483</v>
      </c>
      <c r="K246" s="316"/>
      <c r="L246" s="316"/>
      <c r="M246" s="403" t="s">
        <v>749</v>
      </c>
    </row>
    <row r="247" spans="1:13" ht="33.75" x14ac:dyDescent="0.2">
      <c r="A247" s="316" t="s">
        <v>654</v>
      </c>
      <c r="B247" s="316"/>
      <c r="C247" s="313" t="s">
        <v>750</v>
      </c>
      <c r="D247" s="318">
        <v>40000</v>
      </c>
      <c r="E247" s="318">
        <v>40000</v>
      </c>
      <c r="F247" s="318"/>
      <c r="G247" s="318"/>
      <c r="H247" s="318"/>
      <c r="I247" s="315" t="s">
        <v>402</v>
      </c>
      <c r="J247" s="315" t="s">
        <v>483</v>
      </c>
      <c r="K247" s="316"/>
      <c r="L247" s="316"/>
      <c r="M247" s="403" t="s">
        <v>751</v>
      </c>
    </row>
    <row r="248" spans="1:13" ht="33.75" x14ac:dyDescent="0.2">
      <c r="A248" s="316" t="s">
        <v>654</v>
      </c>
      <c r="B248" s="316"/>
      <c r="C248" s="313" t="s">
        <v>752</v>
      </c>
      <c r="D248" s="318">
        <v>25000</v>
      </c>
      <c r="E248" s="318">
        <v>25000</v>
      </c>
      <c r="F248" s="318"/>
      <c r="G248" s="318"/>
      <c r="H248" s="318"/>
      <c r="I248" s="315" t="s">
        <v>410</v>
      </c>
      <c r="J248" s="315" t="s">
        <v>483</v>
      </c>
      <c r="K248" s="316"/>
      <c r="L248" s="316"/>
      <c r="M248" s="403" t="s">
        <v>753</v>
      </c>
    </row>
    <row r="249" spans="1:13" ht="22.5" x14ac:dyDescent="0.2">
      <c r="A249" s="316" t="s">
        <v>654</v>
      </c>
      <c r="B249" s="316"/>
      <c r="C249" s="313" t="s">
        <v>754</v>
      </c>
      <c r="D249" s="318">
        <v>80000</v>
      </c>
      <c r="E249" s="318">
        <v>80000</v>
      </c>
      <c r="F249" s="318"/>
      <c r="G249" s="318"/>
      <c r="H249" s="318"/>
      <c r="I249" s="315" t="s">
        <v>410</v>
      </c>
      <c r="J249" s="315" t="s">
        <v>483</v>
      </c>
      <c r="K249" s="316"/>
      <c r="L249" s="316"/>
      <c r="M249" s="403" t="s">
        <v>755</v>
      </c>
    </row>
    <row r="250" spans="1:13" x14ac:dyDescent="0.2">
      <c r="A250" s="316"/>
      <c r="B250" s="316"/>
      <c r="C250" s="313"/>
      <c r="D250" s="318"/>
      <c r="E250" s="318"/>
      <c r="F250" s="318"/>
      <c r="G250" s="318"/>
      <c r="H250" s="318"/>
      <c r="I250" s="315"/>
      <c r="J250" s="315"/>
      <c r="K250" s="316"/>
      <c r="L250" s="316"/>
      <c r="M250" s="403"/>
    </row>
    <row r="251" spans="1:13" x14ac:dyDescent="0.2">
      <c r="A251" s="316"/>
      <c r="B251" s="316"/>
      <c r="C251" s="313"/>
      <c r="D251" s="318"/>
      <c r="E251" s="318"/>
      <c r="F251" s="318"/>
      <c r="G251" s="318"/>
      <c r="H251" s="318"/>
      <c r="I251" s="315"/>
      <c r="J251" s="315"/>
      <c r="K251" s="316"/>
      <c r="L251" s="316"/>
      <c r="M251" s="403"/>
    </row>
    <row r="252" spans="1:13" x14ac:dyDescent="0.2">
      <c r="A252" s="316" t="s">
        <v>654</v>
      </c>
      <c r="B252" s="316"/>
      <c r="C252" s="313" t="s">
        <v>756</v>
      </c>
      <c r="D252" s="318">
        <v>3000</v>
      </c>
      <c r="E252" s="318">
        <v>3000</v>
      </c>
      <c r="F252" s="318"/>
      <c r="G252" s="318"/>
      <c r="H252" s="318"/>
      <c r="I252" s="315" t="s">
        <v>410</v>
      </c>
      <c r="J252" s="315" t="s">
        <v>483</v>
      </c>
      <c r="K252" s="316"/>
      <c r="L252" s="316"/>
      <c r="M252" s="403" t="s">
        <v>757</v>
      </c>
    </row>
    <row r="253" spans="1:13" ht="22.5" x14ac:dyDescent="0.2">
      <c r="A253" s="316" t="s">
        <v>654</v>
      </c>
      <c r="B253" s="316"/>
      <c r="C253" s="313" t="s">
        <v>758</v>
      </c>
      <c r="D253" s="318">
        <v>3000</v>
      </c>
      <c r="E253" s="318">
        <v>3000</v>
      </c>
      <c r="F253" s="318"/>
      <c r="G253" s="318"/>
      <c r="H253" s="318"/>
      <c r="I253" s="315" t="s">
        <v>410</v>
      </c>
      <c r="J253" s="315" t="s">
        <v>483</v>
      </c>
      <c r="K253" s="316"/>
      <c r="L253" s="316"/>
      <c r="M253" s="403" t="s">
        <v>759</v>
      </c>
    </row>
    <row r="254" spans="1:13" x14ac:dyDescent="0.2">
      <c r="A254" s="316" t="s">
        <v>654</v>
      </c>
      <c r="B254" s="316"/>
      <c r="C254" s="313" t="s">
        <v>760</v>
      </c>
      <c r="D254" s="318">
        <v>800</v>
      </c>
      <c r="E254" s="318">
        <v>800</v>
      </c>
      <c r="F254" s="318"/>
      <c r="G254" s="318"/>
      <c r="H254" s="318"/>
      <c r="I254" s="315" t="s">
        <v>410</v>
      </c>
      <c r="J254" s="315" t="s">
        <v>483</v>
      </c>
      <c r="K254" s="316"/>
      <c r="L254" s="316"/>
      <c r="M254" s="403" t="s">
        <v>759</v>
      </c>
    </row>
    <row r="255" spans="1:13" ht="22.5" x14ac:dyDescent="0.2">
      <c r="A255" s="316" t="s">
        <v>654</v>
      </c>
      <c r="B255" s="316"/>
      <c r="C255" s="313" t="s">
        <v>761</v>
      </c>
      <c r="D255" s="318">
        <v>12000</v>
      </c>
      <c r="E255" s="318">
        <v>12000</v>
      </c>
      <c r="F255" s="318"/>
      <c r="G255" s="318"/>
      <c r="H255" s="318"/>
      <c r="I255" s="315" t="s">
        <v>410</v>
      </c>
      <c r="J255" s="315" t="s">
        <v>483</v>
      </c>
      <c r="K255" s="316"/>
      <c r="L255" s="316"/>
      <c r="M255" s="403" t="s">
        <v>759</v>
      </c>
    </row>
    <row r="256" spans="1:13" ht="22.5" x14ac:dyDescent="0.2">
      <c r="A256" s="316" t="s">
        <v>654</v>
      </c>
      <c r="B256" s="316"/>
      <c r="C256" s="313" t="s">
        <v>762</v>
      </c>
      <c r="D256" s="318">
        <v>1500</v>
      </c>
      <c r="E256" s="318">
        <v>1500</v>
      </c>
      <c r="F256" s="318"/>
      <c r="G256" s="318"/>
      <c r="H256" s="318"/>
      <c r="I256" s="315" t="s">
        <v>410</v>
      </c>
      <c r="J256" s="315" t="s">
        <v>483</v>
      </c>
      <c r="K256" s="316"/>
      <c r="L256" s="316"/>
      <c r="M256" s="403" t="s">
        <v>763</v>
      </c>
    </row>
    <row r="257" spans="1:13" x14ac:dyDescent="0.2">
      <c r="A257" s="316" t="s">
        <v>654</v>
      </c>
      <c r="B257" s="316"/>
      <c r="C257" s="313" t="s">
        <v>764</v>
      </c>
      <c r="D257" s="318">
        <v>3000</v>
      </c>
      <c r="E257" s="318">
        <v>3000</v>
      </c>
      <c r="F257" s="318"/>
      <c r="G257" s="318"/>
      <c r="H257" s="318"/>
      <c r="I257" s="315" t="s">
        <v>402</v>
      </c>
      <c r="J257" s="315" t="s">
        <v>483</v>
      </c>
      <c r="K257" s="316"/>
      <c r="L257" s="316"/>
      <c r="M257" s="403"/>
    </row>
    <row r="258" spans="1:13" x14ac:dyDescent="0.2">
      <c r="A258" s="316" t="s">
        <v>654</v>
      </c>
      <c r="B258" s="316" t="s">
        <v>84</v>
      </c>
      <c r="C258" s="313" t="s">
        <v>765</v>
      </c>
      <c r="D258" s="318">
        <v>150000</v>
      </c>
      <c r="E258" s="318">
        <v>150000</v>
      </c>
      <c r="F258" s="318"/>
      <c r="G258" s="318"/>
      <c r="H258" s="318"/>
      <c r="I258" s="315" t="s">
        <v>410</v>
      </c>
      <c r="J258" s="315" t="s">
        <v>483</v>
      </c>
      <c r="K258" s="316"/>
      <c r="L258" s="316"/>
      <c r="M258" s="403" t="s">
        <v>766</v>
      </c>
    </row>
    <row r="259" spans="1:13" ht="22.5" x14ac:dyDescent="0.2">
      <c r="A259" s="316" t="s">
        <v>654</v>
      </c>
      <c r="B259" s="316" t="s">
        <v>46</v>
      </c>
      <c r="C259" s="313" t="s">
        <v>767</v>
      </c>
      <c r="D259" s="318">
        <v>350000</v>
      </c>
      <c r="E259" s="318">
        <v>350000</v>
      </c>
      <c r="F259" s="318"/>
      <c r="G259" s="318"/>
      <c r="H259" s="318"/>
      <c r="I259" s="315" t="s">
        <v>410</v>
      </c>
      <c r="J259" s="315" t="s">
        <v>483</v>
      </c>
      <c r="K259" s="316"/>
      <c r="L259" s="316"/>
      <c r="M259" s="403" t="s">
        <v>768</v>
      </c>
    </row>
    <row r="260" spans="1:13" ht="33.75" x14ac:dyDescent="0.2">
      <c r="A260" s="316" t="s">
        <v>654</v>
      </c>
      <c r="B260" s="316"/>
      <c r="C260" s="313" t="s">
        <v>769</v>
      </c>
      <c r="D260" s="318">
        <v>220000</v>
      </c>
      <c r="E260" s="318">
        <v>220000</v>
      </c>
      <c r="F260" s="318"/>
      <c r="G260" s="318"/>
      <c r="H260" s="318"/>
      <c r="I260" s="315" t="s">
        <v>410</v>
      </c>
      <c r="J260" s="315" t="s">
        <v>483</v>
      </c>
      <c r="K260" s="316"/>
      <c r="L260" s="316"/>
      <c r="M260" s="403" t="s">
        <v>770</v>
      </c>
    </row>
    <row r="261" spans="1:13" ht="22.5" x14ac:dyDescent="0.2">
      <c r="A261" s="316" t="s">
        <v>654</v>
      </c>
      <c r="B261" s="316"/>
      <c r="C261" s="313" t="s">
        <v>771</v>
      </c>
      <c r="D261" s="318">
        <v>150000</v>
      </c>
      <c r="E261" s="318">
        <v>150000</v>
      </c>
      <c r="F261" s="318"/>
      <c r="G261" s="318"/>
      <c r="H261" s="318"/>
      <c r="I261" s="315" t="s">
        <v>410</v>
      </c>
      <c r="J261" s="315" t="s">
        <v>483</v>
      </c>
      <c r="K261" s="316"/>
      <c r="L261" s="316"/>
      <c r="M261" s="403" t="s">
        <v>772</v>
      </c>
    </row>
    <row r="262" spans="1:13" ht="33.75" x14ac:dyDescent="0.2">
      <c r="A262" s="316" t="s">
        <v>654</v>
      </c>
      <c r="B262" s="316"/>
      <c r="C262" s="313" t="s">
        <v>773</v>
      </c>
      <c r="D262" s="318">
        <v>150000</v>
      </c>
      <c r="E262" s="318">
        <v>150000</v>
      </c>
      <c r="F262" s="318"/>
      <c r="G262" s="318"/>
      <c r="H262" s="318"/>
      <c r="I262" s="315" t="s">
        <v>410</v>
      </c>
      <c r="J262" s="315" t="s">
        <v>483</v>
      </c>
      <c r="K262" s="316"/>
      <c r="L262" s="316"/>
      <c r="M262" s="403" t="s">
        <v>774</v>
      </c>
    </row>
    <row r="263" spans="1:13" x14ac:dyDescent="0.2">
      <c r="A263" s="316" t="s">
        <v>654</v>
      </c>
      <c r="B263" s="316"/>
      <c r="C263" s="313" t="s">
        <v>725</v>
      </c>
      <c r="D263" s="318">
        <v>120000</v>
      </c>
      <c r="E263" s="318">
        <v>120000</v>
      </c>
      <c r="F263" s="318"/>
      <c r="G263" s="318"/>
      <c r="H263" s="318"/>
      <c r="I263" s="315" t="s">
        <v>410</v>
      </c>
      <c r="J263" s="315" t="s">
        <v>483</v>
      </c>
      <c r="K263" s="316"/>
      <c r="L263" s="316"/>
      <c r="M263" s="403" t="s">
        <v>766</v>
      </c>
    </row>
    <row r="264" spans="1:13" x14ac:dyDescent="0.2">
      <c r="A264" s="316"/>
      <c r="B264" s="316"/>
      <c r="C264" s="313"/>
      <c r="D264" s="318"/>
      <c r="E264" s="318"/>
      <c r="F264" s="318"/>
      <c r="G264" s="318"/>
      <c r="H264" s="318"/>
      <c r="I264" s="315"/>
      <c r="J264" s="315"/>
      <c r="K264" s="316"/>
      <c r="L264" s="316"/>
      <c r="M264" s="403"/>
    </row>
    <row r="265" spans="1:13" x14ac:dyDescent="0.2">
      <c r="A265" s="316" t="s">
        <v>654</v>
      </c>
      <c r="B265" s="316"/>
      <c r="C265" s="313" t="s">
        <v>775</v>
      </c>
      <c r="D265" s="318">
        <v>500</v>
      </c>
      <c r="E265" s="318">
        <v>500</v>
      </c>
      <c r="F265" s="318"/>
      <c r="G265" s="318"/>
      <c r="H265" s="318"/>
      <c r="I265" s="315" t="s">
        <v>410</v>
      </c>
      <c r="J265" s="315" t="s">
        <v>483</v>
      </c>
      <c r="K265" s="316"/>
      <c r="L265" s="316"/>
      <c r="M265" s="403"/>
    </row>
    <row r="266" spans="1:13" x14ac:dyDescent="0.2">
      <c r="A266" s="316" t="s">
        <v>654</v>
      </c>
      <c r="B266" s="316"/>
      <c r="C266" s="313" t="s">
        <v>776</v>
      </c>
      <c r="D266" s="318">
        <v>200</v>
      </c>
      <c r="E266" s="318">
        <v>200</v>
      </c>
      <c r="F266" s="318"/>
      <c r="G266" s="318"/>
      <c r="H266" s="318"/>
      <c r="I266" s="315" t="s">
        <v>402</v>
      </c>
      <c r="J266" s="315" t="s">
        <v>483</v>
      </c>
      <c r="K266" s="316"/>
      <c r="L266" s="316"/>
      <c r="M266" s="403"/>
    </row>
    <row r="267" spans="1:13" ht="33.75" x14ac:dyDescent="0.2">
      <c r="A267" s="316" t="s">
        <v>654</v>
      </c>
      <c r="B267" s="316" t="s">
        <v>64</v>
      </c>
      <c r="C267" s="313" t="s">
        <v>777</v>
      </c>
      <c r="D267" s="318">
        <v>250000</v>
      </c>
      <c r="E267" s="318">
        <v>250000</v>
      </c>
      <c r="F267" s="318"/>
      <c r="G267" s="318"/>
      <c r="H267" s="318"/>
      <c r="I267" s="315" t="s">
        <v>410</v>
      </c>
      <c r="J267" s="315" t="s">
        <v>483</v>
      </c>
      <c r="K267" s="316"/>
      <c r="L267" s="316"/>
      <c r="M267" s="403" t="s">
        <v>778</v>
      </c>
    </row>
    <row r="268" spans="1:13" ht="45" x14ac:dyDescent="0.2">
      <c r="A268" s="316" t="s">
        <v>654</v>
      </c>
      <c r="B268" s="316"/>
      <c r="C268" s="313" t="s">
        <v>779</v>
      </c>
      <c r="D268" s="318">
        <v>180000</v>
      </c>
      <c r="E268" s="318">
        <v>180000</v>
      </c>
      <c r="F268" s="318"/>
      <c r="G268" s="318"/>
      <c r="H268" s="318"/>
      <c r="I268" s="315" t="s">
        <v>410</v>
      </c>
      <c r="J268" s="315" t="s">
        <v>483</v>
      </c>
      <c r="K268" s="316"/>
      <c r="L268" s="316"/>
      <c r="M268" s="403" t="s">
        <v>780</v>
      </c>
    </row>
    <row r="269" spans="1:13" ht="22.5" x14ac:dyDescent="0.2">
      <c r="A269" s="316" t="s">
        <v>654</v>
      </c>
      <c r="B269" s="316"/>
      <c r="C269" s="313" t="s">
        <v>781</v>
      </c>
      <c r="D269" s="318">
        <v>220000</v>
      </c>
      <c r="E269" s="318">
        <v>220000</v>
      </c>
      <c r="F269" s="318"/>
      <c r="G269" s="318"/>
      <c r="H269" s="318"/>
      <c r="I269" s="315" t="s">
        <v>410</v>
      </c>
      <c r="J269" s="315" t="s">
        <v>483</v>
      </c>
      <c r="K269" s="316"/>
      <c r="L269" s="316"/>
      <c r="M269" s="403" t="s">
        <v>782</v>
      </c>
    </row>
    <row r="270" spans="1:13" ht="22.5" x14ac:dyDescent="0.2">
      <c r="A270" s="316" t="s">
        <v>654</v>
      </c>
      <c r="B270" s="316"/>
      <c r="C270" s="313" t="s">
        <v>783</v>
      </c>
      <c r="D270" s="318">
        <v>120000</v>
      </c>
      <c r="E270" s="318">
        <v>120000</v>
      </c>
      <c r="F270" s="318"/>
      <c r="G270" s="318"/>
      <c r="H270" s="318"/>
      <c r="I270" s="315" t="s">
        <v>410</v>
      </c>
      <c r="J270" s="315" t="s">
        <v>483</v>
      </c>
      <c r="K270" s="316"/>
      <c r="L270" s="316"/>
      <c r="M270" s="403" t="s">
        <v>782</v>
      </c>
    </row>
    <row r="271" spans="1:13" ht="22.5" x14ac:dyDescent="0.2">
      <c r="A271" s="316" t="s">
        <v>654</v>
      </c>
      <c r="B271" s="316"/>
      <c r="C271" s="313" t="s">
        <v>784</v>
      </c>
      <c r="D271" s="318">
        <v>180000</v>
      </c>
      <c r="E271" s="318">
        <v>180000</v>
      </c>
      <c r="F271" s="318"/>
      <c r="G271" s="318"/>
      <c r="H271" s="318"/>
      <c r="I271" s="315" t="s">
        <v>410</v>
      </c>
      <c r="J271" s="315" t="s">
        <v>483</v>
      </c>
      <c r="K271" s="316"/>
      <c r="L271" s="316"/>
      <c r="M271" s="403" t="s">
        <v>782</v>
      </c>
    </row>
    <row r="272" spans="1:13" ht="22.5" x14ac:dyDescent="0.2">
      <c r="A272" s="316" t="s">
        <v>654</v>
      </c>
      <c r="B272" s="316"/>
      <c r="C272" s="313" t="s">
        <v>785</v>
      </c>
      <c r="D272" s="318">
        <v>100000</v>
      </c>
      <c r="E272" s="318">
        <v>100000</v>
      </c>
      <c r="F272" s="318"/>
      <c r="G272" s="318"/>
      <c r="H272" s="318"/>
      <c r="I272" s="315" t="s">
        <v>410</v>
      </c>
      <c r="J272" s="315" t="s">
        <v>483</v>
      </c>
      <c r="K272" s="316"/>
      <c r="L272" s="316"/>
      <c r="M272" s="403" t="s">
        <v>782</v>
      </c>
    </row>
    <row r="273" spans="1:13" x14ac:dyDescent="0.2">
      <c r="A273" s="316"/>
      <c r="B273" s="316"/>
      <c r="C273" s="313"/>
      <c r="D273" s="318"/>
      <c r="E273" s="318"/>
      <c r="F273" s="318"/>
      <c r="G273" s="318"/>
      <c r="H273" s="318"/>
      <c r="I273" s="315"/>
      <c r="J273" s="315"/>
      <c r="K273" s="316"/>
      <c r="L273" s="316"/>
      <c r="M273" s="403"/>
    </row>
    <row r="274" spans="1:13" ht="22.5" x14ac:dyDescent="0.2">
      <c r="A274" s="316" t="s">
        <v>654</v>
      </c>
      <c r="B274" s="316"/>
      <c r="C274" s="313" t="s">
        <v>787</v>
      </c>
      <c r="D274" s="318">
        <v>300</v>
      </c>
      <c r="E274" s="318">
        <v>300</v>
      </c>
      <c r="F274" s="318"/>
      <c r="G274" s="318"/>
      <c r="H274" s="318"/>
      <c r="I274" s="315" t="s">
        <v>410</v>
      </c>
      <c r="J274" s="315" t="s">
        <v>483</v>
      </c>
      <c r="K274" s="316"/>
      <c r="L274" s="316"/>
      <c r="M274" s="403" t="s">
        <v>786</v>
      </c>
    </row>
    <row r="275" spans="1:13" ht="22.5" x14ac:dyDescent="0.2">
      <c r="A275" s="316" t="s">
        <v>654</v>
      </c>
      <c r="B275" s="316" t="s">
        <v>788</v>
      </c>
      <c r="C275" s="313" t="s">
        <v>771</v>
      </c>
      <c r="D275" s="318">
        <v>250000</v>
      </c>
      <c r="E275" s="318">
        <v>250000</v>
      </c>
      <c r="F275" s="318"/>
      <c r="G275" s="318"/>
      <c r="H275" s="318"/>
      <c r="I275" s="315" t="s">
        <v>410</v>
      </c>
      <c r="J275" s="315" t="s">
        <v>483</v>
      </c>
      <c r="K275" s="316"/>
      <c r="L275" s="316"/>
      <c r="M275" s="403" t="s">
        <v>789</v>
      </c>
    </row>
    <row r="276" spans="1:13" ht="33.75" x14ac:dyDescent="0.2">
      <c r="A276" s="316" t="s">
        <v>654</v>
      </c>
      <c r="B276" s="316" t="s">
        <v>74</v>
      </c>
      <c r="C276" s="313" t="s">
        <v>790</v>
      </c>
      <c r="D276" s="318">
        <v>220000</v>
      </c>
      <c r="E276" s="318">
        <v>220000</v>
      </c>
      <c r="F276" s="318"/>
      <c r="G276" s="318"/>
      <c r="H276" s="318"/>
      <c r="I276" s="315" t="s">
        <v>410</v>
      </c>
      <c r="J276" s="315" t="s">
        <v>483</v>
      </c>
      <c r="K276" s="316"/>
      <c r="L276" s="316"/>
      <c r="M276" s="403" t="s">
        <v>770</v>
      </c>
    </row>
    <row r="277" spans="1:13" ht="22.5" x14ac:dyDescent="0.2">
      <c r="A277" s="316" t="s">
        <v>654</v>
      </c>
      <c r="B277" s="316"/>
      <c r="C277" s="313" t="s">
        <v>791</v>
      </c>
      <c r="D277" s="318">
        <v>300000</v>
      </c>
      <c r="E277" s="318">
        <v>300000</v>
      </c>
      <c r="F277" s="318"/>
      <c r="G277" s="318"/>
      <c r="H277" s="318"/>
      <c r="I277" s="315" t="s">
        <v>410</v>
      </c>
      <c r="J277" s="315" t="s">
        <v>483</v>
      </c>
      <c r="K277" s="316"/>
      <c r="L277" s="316"/>
      <c r="M277" s="403" t="s">
        <v>792</v>
      </c>
    </row>
    <row r="278" spans="1:13" x14ac:dyDescent="0.2">
      <c r="A278" s="316" t="s">
        <v>654</v>
      </c>
      <c r="B278" s="316"/>
      <c r="C278" s="313" t="s">
        <v>793</v>
      </c>
      <c r="D278" s="318">
        <v>30000</v>
      </c>
      <c r="E278" s="318">
        <v>30000</v>
      </c>
      <c r="F278" s="318"/>
      <c r="G278" s="318"/>
      <c r="H278" s="318"/>
      <c r="I278" s="315" t="s">
        <v>410</v>
      </c>
      <c r="J278" s="315" t="s">
        <v>483</v>
      </c>
      <c r="K278" s="316"/>
      <c r="L278" s="316"/>
      <c r="M278" s="403" t="s">
        <v>794</v>
      </c>
    </row>
    <row r="279" spans="1:13" ht="33.75" x14ac:dyDescent="0.2">
      <c r="A279" s="316" t="s">
        <v>654</v>
      </c>
      <c r="B279" s="316"/>
      <c r="C279" s="313" t="s">
        <v>795</v>
      </c>
      <c r="D279" s="318"/>
      <c r="E279" s="318"/>
      <c r="F279" s="318"/>
      <c r="G279" s="318"/>
      <c r="H279" s="318"/>
      <c r="I279" s="315" t="s">
        <v>402</v>
      </c>
      <c r="J279" s="315" t="s">
        <v>483</v>
      </c>
      <c r="K279" s="316"/>
      <c r="L279" s="316"/>
      <c r="M279" s="403" t="s">
        <v>796</v>
      </c>
    </row>
    <row r="280" spans="1:13" x14ac:dyDescent="0.2">
      <c r="A280" s="316" t="s">
        <v>654</v>
      </c>
      <c r="B280" s="316"/>
      <c r="C280" s="313" t="s">
        <v>797</v>
      </c>
      <c r="D280" s="318">
        <v>1000</v>
      </c>
      <c r="E280" s="318">
        <v>1000</v>
      </c>
      <c r="F280" s="318"/>
      <c r="G280" s="318"/>
      <c r="H280" s="318"/>
      <c r="I280" s="315" t="s">
        <v>410</v>
      </c>
      <c r="J280" s="315" t="s">
        <v>483</v>
      </c>
      <c r="K280" s="316"/>
      <c r="L280" s="316"/>
      <c r="M280" s="403"/>
    </row>
    <row r="281" spans="1:13" x14ac:dyDescent="0.2">
      <c r="A281" s="316" t="s">
        <v>654</v>
      </c>
      <c r="B281" s="316"/>
      <c r="C281" s="313"/>
      <c r="D281" s="318"/>
      <c r="E281" s="318"/>
      <c r="F281" s="318"/>
      <c r="G281" s="318"/>
      <c r="H281" s="318"/>
      <c r="I281" s="315"/>
      <c r="J281" s="315"/>
      <c r="K281" s="316"/>
      <c r="L281" s="316"/>
      <c r="M281" s="403"/>
    </row>
    <row r="282" spans="1:13" x14ac:dyDescent="0.2">
      <c r="A282" s="316" t="s">
        <v>654</v>
      </c>
      <c r="B282" s="316" t="s">
        <v>798</v>
      </c>
      <c r="C282" s="313"/>
      <c r="D282" s="318"/>
      <c r="E282" s="318"/>
      <c r="F282" s="318"/>
      <c r="G282" s="318"/>
      <c r="H282" s="318"/>
      <c r="I282" s="315"/>
      <c r="J282" s="315"/>
      <c r="K282" s="316"/>
      <c r="L282" s="316"/>
      <c r="M282" s="403"/>
    </row>
    <row r="283" spans="1:13" ht="45" x14ac:dyDescent="0.2">
      <c r="A283" s="316" t="s">
        <v>654</v>
      </c>
      <c r="B283" s="316" t="s">
        <v>38</v>
      </c>
      <c r="C283" s="313" t="s">
        <v>799</v>
      </c>
      <c r="D283" s="318">
        <v>10000</v>
      </c>
      <c r="E283" s="318">
        <v>10000</v>
      </c>
      <c r="F283" s="318"/>
      <c r="G283" s="318"/>
      <c r="H283" s="318"/>
      <c r="I283" s="315" t="s">
        <v>410</v>
      </c>
      <c r="J283" s="315" t="s">
        <v>483</v>
      </c>
      <c r="K283" s="316"/>
      <c r="L283" s="316"/>
      <c r="M283" s="403" t="s">
        <v>800</v>
      </c>
    </row>
    <row r="284" spans="1:13" ht="78.75" x14ac:dyDescent="0.2">
      <c r="A284" s="316" t="s">
        <v>654</v>
      </c>
      <c r="B284" s="316"/>
      <c r="C284" s="313" t="s">
        <v>801</v>
      </c>
      <c r="D284" s="318">
        <v>3000</v>
      </c>
      <c r="E284" s="318">
        <v>3000</v>
      </c>
      <c r="F284" s="318"/>
      <c r="G284" s="318"/>
      <c r="H284" s="318"/>
      <c r="I284" s="315" t="s">
        <v>402</v>
      </c>
      <c r="J284" s="315" t="s">
        <v>483</v>
      </c>
      <c r="K284" s="316"/>
      <c r="L284" s="316"/>
      <c r="M284" s="403" t="s">
        <v>802</v>
      </c>
    </row>
    <row r="285" spans="1:13" ht="22.5" x14ac:dyDescent="0.2">
      <c r="A285" s="316" t="s">
        <v>654</v>
      </c>
      <c r="B285" s="316"/>
      <c r="C285" s="313" t="s">
        <v>803</v>
      </c>
      <c r="D285" s="318">
        <v>5000</v>
      </c>
      <c r="E285" s="318">
        <v>5000</v>
      </c>
      <c r="F285" s="318"/>
      <c r="G285" s="318"/>
      <c r="H285" s="318"/>
      <c r="I285" s="315" t="s">
        <v>402</v>
      </c>
      <c r="J285" s="315" t="s">
        <v>483</v>
      </c>
      <c r="K285" s="316"/>
      <c r="L285" s="316"/>
      <c r="M285" s="403" t="s">
        <v>804</v>
      </c>
    </row>
    <row r="286" spans="1:13" x14ac:dyDescent="0.2">
      <c r="A286" s="316" t="s">
        <v>654</v>
      </c>
      <c r="B286" s="316"/>
      <c r="C286" s="313" t="s">
        <v>805</v>
      </c>
      <c r="D286" s="318">
        <v>1200</v>
      </c>
      <c r="E286" s="318">
        <v>1200</v>
      </c>
      <c r="F286" s="318"/>
      <c r="G286" s="318"/>
      <c r="H286" s="318"/>
      <c r="I286" s="315" t="s">
        <v>410</v>
      </c>
      <c r="J286" s="315" t="s">
        <v>483</v>
      </c>
      <c r="K286" s="316"/>
      <c r="L286" s="316"/>
      <c r="M286" s="403"/>
    </row>
    <row r="287" spans="1:13" x14ac:dyDescent="0.2">
      <c r="A287" s="316" t="s">
        <v>654</v>
      </c>
      <c r="B287" s="316"/>
      <c r="C287" s="313" t="s">
        <v>806</v>
      </c>
      <c r="D287" s="318">
        <v>8000</v>
      </c>
      <c r="E287" s="318">
        <v>8000</v>
      </c>
      <c r="F287" s="318"/>
      <c r="G287" s="318"/>
      <c r="H287" s="318"/>
      <c r="I287" s="315" t="s">
        <v>410</v>
      </c>
      <c r="J287" s="315" t="s">
        <v>483</v>
      </c>
      <c r="K287" s="316"/>
      <c r="L287" s="316"/>
      <c r="M287" s="403"/>
    </row>
    <row r="288" spans="1:13" x14ac:dyDescent="0.2">
      <c r="A288" s="316" t="s">
        <v>654</v>
      </c>
      <c r="B288" s="316"/>
      <c r="C288" s="313"/>
      <c r="D288" s="318"/>
      <c r="E288" s="318"/>
      <c r="F288" s="318"/>
      <c r="G288" s="318"/>
      <c r="H288" s="318"/>
      <c r="I288" s="315"/>
      <c r="J288" s="315"/>
      <c r="K288" s="316"/>
      <c r="L288" s="316"/>
      <c r="M288" s="403"/>
    </row>
    <row r="289" spans="1:13" x14ac:dyDescent="0.2">
      <c r="A289" s="316" t="s">
        <v>654</v>
      </c>
      <c r="B289" s="316"/>
      <c r="C289" s="313"/>
      <c r="D289" s="318"/>
      <c r="E289" s="318"/>
      <c r="F289" s="318"/>
      <c r="G289" s="318"/>
      <c r="H289" s="318"/>
      <c r="I289" s="315"/>
      <c r="J289" s="315"/>
      <c r="K289" s="316"/>
      <c r="L289" s="316"/>
      <c r="M289" s="403"/>
    </row>
    <row r="290" spans="1:13" ht="78.75" x14ac:dyDescent="0.2">
      <c r="A290" s="316" t="s">
        <v>654</v>
      </c>
      <c r="B290" s="316" t="s">
        <v>699</v>
      </c>
      <c r="C290" s="313" t="s">
        <v>801</v>
      </c>
      <c r="D290" s="318">
        <v>3000</v>
      </c>
      <c r="E290" s="318">
        <v>3000</v>
      </c>
      <c r="F290" s="318"/>
      <c r="G290" s="318"/>
      <c r="H290" s="318"/>
      <c r="I290" s="315" t="s">
        <v>402</v>
      </c>
      <c r="J290" s="315" t="s">
        <v>483</v>
      </c>
      <c r="K290" s="316"/>
      <c r="L290" s="316"/>
      <c r="M290" s="403" t="s">
        <v>802</v>
      </c>
    </row>
    <row r="291" spans="1:13" ht="22.5" x14ac:dyDescent="0.2">
      <c r="A291" s="316" t="s">
        <v>654</v>
      </c>
      <c r="B291" s="316"/>
      <c r="C291" s="313" t="s">
        <v>803</v>
      </c>
      <c r="D291" s="318">
        <v>5000</v>
      </c>
      <c r="E291" s="318">
        <v>5000</v>
      </c>
      <c r="F291" s="318"/>
      <c r="G291" s="318"/>
      <c r="H291" s="318"/>
      <c r="I291" s="315" t="s">
        <v>402</v>
      </c>
      <c r="J291" s="315" t="s">
        <v>483</v>
      </c>
      <c r="K291" s="316"/>
      <c r="L291" s="316"/>
      <c r="M291" s="403" t="s">
        <v>804</v>
      </c>
    </row>
    <row r="292" spans="1:13" x14ac:dyDescent="0.2">
      <c r="A292" s="316" t="s">
        <v>654</v>
      </c>
      <c r="B292" s="316"/>
      <c r="C292" s="313" t="s">
        <v>807</v>
      </c>
      <c r="D292" s="318">
        <v>3000</v>
      </c>
      <c r="E292" s="318">
        <v>3000</v>
      </c>
      <c r="F292" s="318"/>
      <c r="G292" s="318"/>
      <c r="H292" s="318"/>
      <c r="I292" s="315" t="s">
        <v>410</v>
      </c>
      <c r="J292" s="315" t="s">
        <v>483</v>
      </c>
      <c r="K292" s="316"/>
      <c r="L292" s="316"/>
      <c r="M292" s="403" t="s">
        <v>808</v>
      </c>
    </row>
    <row r="293" spans="1:13" ht="22.5" x14ac:dyDescent="0.2">
      <c r="A293" s="316" t="s">
        <v>654</v>
      </c>
      <c r="B293" s="316"/>
      <c r="C293" s="313" t="s">
        <v>809</v>
      </c>
      <c r="D293" s="318">
        <v>3000</v>
      </c>
      <c r="E293" s="318">
        <v>3000</v>
      </c>
      <c r="F293" s="318"/>
      <c r="G293" s="318"/>
      <c r="H293" s="318"/>
      <c r="I293" s="315" t="s">
        <v>410</v>
      </c>
      <c r="J293" s="315" t="s">
        <v>483</v>
      </c>
      <c r="K293" s="316"/>
      <c r="L293" s="316"/>
      <c r="M293" s="403" t="s">
        <v>808</v>
      </c>
    </row>
    <row r="294" spans="1:13" ht="33.75" x14ac:dyDescent="0.2">
      <c r="A294" s="316" t="s">
        <v>654</v>
      </c>
      <c r="B294" s="316"/>
      <c r="C294" s="313" t="s">
        <v>810</v>
      </c>
      <c r="D294" s="318">
        <v>12000</v>
      </c>
      <c r="E294" s="318">
        <v>12000</v>
      </c>
      <c r="F294" s="318"/>
      <c r="G294" s="318"/>
      <c r="H294" s="318"/>
      <c r="I294" s="315" t="s">
        <v>402</v>
      </c>
      <c r="J294" s="315" t="s">
        <v>483</v>
      </c>
      <c r="K294" s="316"/>
      <c r="L294" s="316"/>
      <c r="M294" s="403" t="s">
        <v>808</v>
      </c>
    </row>
    <row r="295" spans="1:13" ht="22.5" x14ac:dyDescent="0.2">
      <c r="A295" s="316" t="s">
        <v>654</v>
      </c>
      <c r="B295" s="316"/>
      <c r="C295" s="313" t="s">
        <v>811</v>
      </c>
      <c r="D295" s="318"/>
      <c r="E295" s="318"/>
      <c r="F295" s="318"/>
      <c r="G295" s="318"/>
      <c r="H295" s="318"/>
      <c r="I295" s="315" t="s">
        <v>402</v>
      </c>
      <c r="J295" s="315" t="s">
        <v>483</v>
      </c>
      <c r="K295" s="316"/>
      <c r="L295" s="316"/>
      <c r="M295" s="403"/>
    </row>
    <row r="296" spans="1:13" x14ac:dyDescent="0.2">
      <c r="A296" s="316" t="s">
        <v>654</v>
      </c>
      <c r="B296" s="316"/>
      <c r="C296" s="313" t="s">
        <v>812</v>
      </c>
      <c r="D296" s="318"/>
      <c r="E296" s="318"/>
      <c r="F296" s="318"/>
      <c r="G296" s="318"/>
      <c r="H296" s="318"/>
      <c r="I296" s="315" t="s">
        <v>402</v>
      </c>
      <c r="J296" s="315"/>
      <c r="K296" s="316" t="s">
        <v>521</v>
      </c>
      <c r="L296" s="316"/>
      <c r="M296" s="403"/>
    </row>
    <row r="297" spans="1:13" x14ac:dyDescent="0.2">
      <c r="A297" s="316" t="s">
        <v>654</v>
      </c>
      <c r="B297" s="316"/>
      <c r="C297" s="313" t="s">
        <v>813</v>
      </c>
      <c r="D297" s="318"/>
      <c r="E297" s="318"/>
      <c r="F297" s="318"/>
      <c r="G297" s="318"/>
      <c r="H297" s="318"/>
      <c r="I297" s="315" t="s">
        <v>402</v>
      </c>
      <c r="J297" s="315" t="s">
        <v>483</v>
      </c>
      <c r="K297" s="316"/>
      <c r="L297" s="316"/>
      <c r="M297" s="403"/>
    </row>
    <row r="298" spans="1:13" x14ac:dyDescent="0.2">
      <c r="A298" s="316" t="s">
        <v>654</v>
      </c>
      <c r="B298" s="316"/>
      <c r="C298" s="313" t="s">
        <v>814</v>
      </c>
      <c r="D298" s="318"/>
      <c r="E298" s="318"/>
      <c r="F298" s="318"/>
      <c r="G298" s="318"/>
      <c r="H298" s="318"/>
      <c r="I298" s="315"/>
      <c r="J298" s="315"/>
      <c r="K298" s="316"/>
      <c r="L298" s="316"/>
      <c r="M298" s="403"/>
    </row>
    <row r="299" spans="1:13" ht="45" x14ac:dyDescent="0.2">
      <c r="A299" s="316" t="s">
        <v>654</v>
      </c>
      <c r="B299" s="316" t="s">
        <v>46</v>
      </c>
      <c r="C299" s="313" t="s">
        <v>799</v>
      </c>
      <c r="D299" s="318">
        <v>10000</v>
      </c>
      <c r="E299" s="318">
        <v>10000</v>
      </c>
      <c r="F299" s="318"/>
      <c r="G299" s="318"/>
      <c r="H299" s="318"/>
      <c r="I299" s="315" t="s">
        <v>410</v>
      </c>
      <c r="J299" s="315" t="s">
        <v>483</v>
      </c>
      <c r="K299" s="316"/>
      <c r="L299" s="316"/>
      <c r="M299" s="403" t="s">
        <v>800</v>
      </c>
    </row>
    <row r="300" spans="1:13" x14ac:dyDescent="0.2">
      <c r="A300" s="316"/>
      <c r="B300" s="316"/>
      <c r="C300" s="313"/>
      <c r="D300" s="318"/>
      <c r="E300" s="318"/>
      <c r="F300" s="318"/>
      <c r="G300" s="318"/>
      <c r="H300" s="318"/>
      <c r="I300" s="315"/>
      <c r="J300" s="315"/>
      <c r="K300" s="316"/>
      <c r="L300" s="316"/>
      <c r="M300" s="403"/>
    </row>
    <row r="301" spans="1:13" x14ac:dyDescent="0.2">
      <c r="A301" s="316"/>
      <c r="B301" s="316"/>
      <c r="C301" s="313"/>
      <c r="D301" s="318"/>
      <c r="E301" s="318"/>
      <c r="F301" s="318"/>
      <c r="G301" s="318"/>
      <c r="H301" s="318"/>
      <c r="I301" s="315"/>
      <c r="J301" s="315"/>
      <c r="K301" s="316"/>
      <c r="L301" s="316"/>
      <c r="M301" s="403"/>
    </row>
    <row r="302" spans="1:13" ht="45" x14ac:dyDescent="0.2">
      <c r="A302" s="316" t="s">
        <v>654</v>
      </c>
      <c r="B302" s="316"/>
      <c r="C302" s="313" t="s">
        <v>816</v>
      </c>
      <c r="D302" s="318"/>
      <c r="E302" s="318"/>
      <c r="F302" s="318"/>
      <c r="G302" s="318"/>
      <c r="H302" s="318"/>
      <c r="I302" s="315" t="s">
        <v>402</v>
      </c>
      <c r="J302" s="315" t="s">
        <v>483</v>
      </c>
      <c r="K302" s="316"/>
      <c r="L302" s="316"/>
      <c r="M302" s="403" t="s">
        <v>815</v>
      </c>
    </row>
    <row r="303" spans="1:13" x14ac:dyDescent="0.2">
      <c r="A303" s="316" t="s">
        <v>654</v>
      </c>
      <c r="B303" s="316"/>
      <c r="C303" s="313" t="s">
        <v>817</v>
      </c>
      <c r="D303" s="318">
        <v>24000</v>
      </c>
      <c r="E303" s="318">
        <v>24000</v>
      </c>
      <c r="F303" s="318"/>
      <c r="G303" s="318"/>
      <c r="H303" s="318"/>
      <c r="I303" s="315" t="s">
        <v>410</v>
      </c>
      <c r="J303" s="315" t="s">
        <v>483</v>
      </c>
      <c r="K303" s="316"/>
      <c r="L303" s="316"/>
      <c r="M303" s="403" t="s">
        <v>818</v>
      </c>
    </row>
    <row r="304" spans="1:13" ht="78.75" x14ac:dyDescent="0.2">
      <c r="A304" s="316" t="s">
        <v>654</v>
      </c>
      <c r="B304" s="316"/>
      <c r="C304" s="313" t="s">
        <v>801</v>
      </c>
      <c r="D304" s="318">
        <v>3000</v>
      </c>
      <c r="E304" s="318">
        <v>3000</v>
      </c>
      <c r="F304" s="318"/>
      <c r="G304" s="318"/>
      <c r="H304" s="318"/>
      <c r="I304" s="315" t="s">
        <v>402</v>
      </c>
      <c r="J304" s="315" t="s">
        <v>483</v>
      </c>
      <c r="K304" s="316"/>
      <c r="L304" s="316"/>
      <c r="M304" s="403" t="s">
        <v>802</v>
      </c>
    </row>
    <row r="305" spans="1:13" x14ac:dyDescent="0.2">
      <c r="A305" s="316" t="s">
        <v>654</v>
      </c>
      <c r="B305" s="316"/>
      <c r="C305" s="313" t="s">
        <v>819</v>
      </c>
      <c r="D305" s="318">
        <v>1200</v>
      </c>
      <c r="E305" s="318">
        <v>1200</v>
      </c>
      <c r="F305" s="318"/>
      <c r="G305" s="318"/>
      <c r="H305" s="318"/>
      <c r="I305" s="315" t="s">
        <v>410</v>
      </c>
      <c r="J305" s="315" t="s">
        <v>483</v>
      </c>
      <c r="K305" s="316"/>
      <c r="L305" s="316"/>
      <c r="M305" s="403"/>
    </row>
    <row r="306" spans="1:13" x14ac:dyDescent="0.2">
      <c r="A306" s="316" t="s">
        <v>654</v>
      </c>
      <c r="B306" s="316"/>
      <c r="C306" s="313"/>
      <c r="D306" s="318"/>
      <c r="E306" s="318"/>
      <c r="F306" s="318"/>
      <c r="G306" s="318"/>
      <c r="H306" s="318"/>
      <c r="I306" s="315"/>
      <c r="J306" s="315"/>
      <c r="K306" s="316"/>
      <c r="L306" s="316"/>
      <c r="M306" s="403"/>
    </row>
    <row r="307" spans="1:13" x14ac:dyDescent="0.2">
      <c r="A307" s="316" t="s">
        <v>654</v>
      </c>
      <c r="B307" s="316" t="s">
        <v>64</v>
      </c>
      <c r="C307" s="313" t="s">
        <v>820</v>
      </c>
      <c r="D307" s="318">
        <v>1000</v>
      </c>
      <c r="E307" s="318">
        <v>1000</v>
      </c>
      <c r="F307" s="318"/>
      <c r="G307" s="318"/>
      <c r="H307" s="318"/>
      <c r="I307" s="315" t="s">
        <v>410</v>
      </c>
      <c r="J307" s="315" t="s">
        <v>483</v>
      </c>
      <c r="K307" s="316"/>
      <c r="L307" s="316"/>
      <c r="M307" s="403"/>
    </row>
    <row r="308" spans="1:13" x14ac:dyDescent="0.2">
      <c r="A308" s="316"/>
      <c r="B308" s="316"/>
      <c r="C308" s="313"/>
      <c r="D308" s="318"/>
      <c r="E308" s="318"/>
      <c r="F308" s="318"/>
      <c r="G308" s="318"/>
      <c r="H308" s="318"/>
      <c r="I308" s="315"/>
      <c r="J308" s="315"/>
      <c r="K308" s="316"/>
      <c r="L308" s="316"/>
      <c r="M308" s="403"/>
    </row>
    <row r="309" spans="1:13" ht="22.5" x14ac:dyDescent="0.2">
      <c r="A309" s="316" t="s">
        <v>654</v>
      </c>
      <c r="B309" s="316"/>
      <c r="C309" s="313" t="s">
        <v>821</v>
      </c>
      <c r="D309" s="318">
        <v>3000</v>
      </c>
      <c r="E309" s="318">
        <v>3000</v>
      </c>
      <c r="F309" s="318"/>
      <c r="G309" s="318"/>
      <c r="H309" s="318"/>
      <c r="I309" s="315" t="s">
        <v>410</v>
      </c>
      <c r="J309" s="315" t="s">
        <v>483</v>
      </c>
      <c r="K309" s="316"/>
      <c r="L309" s="316"/>
      <c r="M309" s="403"/>
    </row>
    <row r="310" spans="1:13" x14ac:dyDescent="0.2">
      <c r="A310" s="316" t="s">
        <v>654</v>
      </c>
      <c r="B310" s="316"/>
      <c r="C310" s="313" t="s">
        <v>806</v>
      </c>
      <c r="D310" s="318">
        <v>6000</v>
      </c>
      <c r="E310" s="318">
        <v>6000</v>
      </c>
      <c r="F310" s="318"/>
      <c r="G310" s="318"/>
      <c r="H310" s="318"/>
      <c r="I310" s="315" t="s">
        <v>410</v>
      </c>
      <c r="J310" s="315" t="s">
        <v>483</v>
      </c>
      <c r="K310" s="316"/>
      <c r="L310" s="316"/>
      <c r="M310" s="403"/>
    </row>
    <row r="311" spans="1:13" x14ac:dyDescent="0.2">
      <c r="A311" s="316" t="s">
        <v>654</v>
      </c>
      <c r="B311" s="316"/>
      <c r="C311" s="313" t="s">
        <v>822</v>
      </c>
      <c r="D311" s="318"/>
      <c r="E311" s="318"/>
      <c r="F311" s="318"/>
      <c r="G311" s="318"/>
      <c r="H311" s="318"/>
      <c r="I311" s="315" t="s">
        <v>410</v>
      </c>
      <c r="J311" s="315" t="s">
        <v>483</v>
      </c>
      <c r="K311" s="316"/>
      <c r="L311" s="316"/>
      <c r="M311" s="403"/>
    </row>
    <row r="312" spans="1:13" ht="22.5" x14ac:dyDescent="0.2">
      <c r="A312" s="316" t="s">
        <v>654</v>
      </c>
      <c r="B312" s="316"/>
      <c r="C312" s="313" t="s">
        <v>823</v>
      </c>
      <c r="D312" s="318"/>
      <c r="E312" s="318"/>
      <c r="F312" s="318"/>
      <c r="G312" s="318"/>
      <c r="H312" s="318"/>
      <c r="I312" s="315" t="s">
        <v>410</v>
      </c>
      <c r="J312" s="315" t="s">
        <v>161</v>
      </c>
      <c r="K312" s="316" t="s">
        <v>521</v>
      </c>
      <c r="L312" s="316"/>
      <c r="M312" s="403" t="s">
        <v>824</v>
      </c>
    </row>
    <row r="313" spans="1:13" ht="78.75" x14ac:dyDescent="0.2">
      <c r="A313" s="316" t="s">
        <v>654</v>
      </c>
      <c r="B313" s="316" t="s">
        <v>74</v>
      </c>
      <c r="C313" s="313" t="s">
        <v>801</v>
      </c>
      <c r="D313" s="318">
        <v>3000</v>
      </c>
      <c r="E313" s="318">
        <v>3000</v>
      </c>
      <c r="F313" s="318"/>
      <c r="G313" s="318"/>
      <c r="H313" s="318"/>
      <c r="I313" s="315" t="s">
        <v>402</v>
      </c>
      <c r="J313" s="315" t="s">
        <v>483</v>
      </c>
      <c r="K313" s="316"/>
      <c r="L313" s="316"/>
      <c r="M313" s="403" t="s">
        <v>802</v>
      </c>
    </row>
    <row r="314" spans="1:13" ht="22.5" x14ac:dyDescent="0.2">
      <c r="A314" s="316" t="s">
        <v>654</v>
      </c>
      <c r="B314" s="316"/>
      <c r="C314" s="313" t="s">
        <v>803</v>
      </c>
      <c r="D314" s="318">
        <v>5000</v>
      </c>
      <c r="E314" s="318">
        <v>5000</v>
      </c>
      <c r="F314" s="318"/>
      <c r="G314" s="318"/>
      <c r="H314" s="318"/>
      <c r="I314" s="315" t="s">
        <v>402</v>
      </c>
      <c r="J314" s="315" t="s">
        <v>483</v>
      </c>
      <c r="K314" s="316"/>
      <c r="L314" s="316"/>
      <c r="M314" s="403" t="s">
        <v>804</v>
      </c>
    </row>
    <row r="315" spans="1:13" ht="33.75" x14ac:dyDescent="0.2">
      <c r="A315" s="316" t="s">
        <v>654</v>
      </c>
      <c r="B315" s="316"/>
      <c r="C315" s="313" t="s">
        <v>825</v>
      </c>
      <c r="D315" s="318">
        <v>8000</v>
      </c>
      <c r="E315" s="318"/>
      <c r="F315" s="318"/>
      <c r="G315" s="318">
        <v>8000</v>
      </c>
      <c r="H315" s="318"/>
      <c r="I315" s="315" t="s">
        <v>410</v>
      </c>
      <c r="J315" s="315" t="s">
        <v>161</v>
      </c>
      <c r="K315" s="316" t="s">
        <v>521</v>
      </c>
      <c r="L315" s="316"/>
      <c r="M315" s="403"/>
    </row>
    <row r="316" spans="1:13" ht="22.5" x14ac:dyDescent="0.2">
      <c r="A316" s="316" t="s">
        <v>654</v>
      </c>
      <c r="B316" s="316"/>
      <c r="C316" s="313" t="s">
        <v>826</v>
      </c>
      <c r="D316" s="318">
        <v>1000</v>
      </c>
      <c r="E316" s="318">
        <v>1000</v>
      </c>
      <c r="F316" s="318"/>
      <c r="G316" s="318"/>
      <c r="H316" s="318"/>
      <c r="I316" s="315" t="s">
        <v>410</v>
      </c>
      <c r="J316" s="315" t="s">
        <v>483</v>
      </c>
      <c r="K316" s="316"/>
      <c r="L316" s="316"/>
      <c r="M316" s="403" t="s">
        <v>827</v>
      </c>
    </row>
    <row r="317" spans="1:13" ht="22.5" x14ac:dyDescent="0.2">
      <c r="A317" s="316" t="s">
        <v>654</v>
      </c>
      <c r="B317" s="316"/>
      <c r="C317" s="313" t="s">
        <v>828</v>
      </c>
      <c r="D317" s="318">
        <v>700</v>
      </c>
      <c r="E317" s="318"/>
      <c r="F317" s="318"/>
      <c r="G317" s="318">
        <v>700</v>
      </c>
      <c r="H317" s="318"/>
      <c r="I317" s="315" t="s">
        <v>402</v>
      </c>
      <c r="J317" s="315"/>
      <c r="K317" s="316" t="s">
        <v>521</v>
      </c>
      <c r="L317" s="316"/>
      <c r="M317" s="403" t="s">
        <v>829</v>
      </c>
    </row>
    <row r="318" spans="1:13" x14ac:dyDescent="0.2">
      <c r="A318" s="316"/>
      <c r="B318" s="316"/>
      <c r="C318" s="313"/>
      <c r="D318" s="318"/>
      <c r="E318" s="318"/>
      <c r="F318" s="318"/>
      <c r="G318" s="318"/>
      <c r="H318" s="318"/>
      <c r="I318" s="315"/>
      <c r="J318" s="315"/>
      <c r="K318" s="316"/>
      <c r="L318" s="316"/>
      <c r="M318" s="403"/>
    </row>
    <row r="319" spans="1:13" x14ac:dyDescent="0.2">
      <c r="A319" s="316"/>
      <c r="B319" s="316"/>
      <c r="C319" s="313"/>
      <c r="D319" s="318"/>
      <c r="E319" s="318"/>
      <c r="F319" s="318"/>
      <c r="G319" s="318"/>
      <c r="H319" s="318"/>
      <c r="I319" s="315"/>
      <c r="J319" s="315"/>
      <c r="K319" s="316"/>
      <c r="L319" s="316"/>
      <c r="M319" s="403"/>
    </row>
    <row r="320" spans="1:13" ht="22.5" x14ac:dyDescent="0.2">
      <c r="A320" s="316" t="s">
        <v>654</v>
      </c>
      <c r="B320" s="316"/>
      <c r="C320" s="313" t="s">
        <v>830</v>
      </c>
      <c r="D320" s="318">
        <v>2000</v>
      </c>
      <c r="E320" s="318">
        <v>2000</v>
      </c>
      <c r="F320" s="318"/>
      <c r="G320" s="318"/>
      <c r="H320" s="318"/>
      <c r="I320" s="315"/>
      <c r="J320" s="315" t="s">
        <v>483</v>
      </c>
      <c r="K320" s="316"/>
      <c r="L320" s="316"/>
      <c r="M320" s="403" t="s">
        <v>831</v>
      </c>
    </row>
    <row r="321" spans="1:13" x14ac:dyDescent="0.2">
      <c r="A321" s="316" t="s">
        <v>654</v>
      </c>
      <c r="B321" s="316"/>
      <c r="C321" s="313" t="s">
        <v>832</v>
      </c>
      <c r="D321" s="318">
        <v>12000</v>
      </c>
      <c r="E321" s="318"/>
      <c r="F321" s="318"/>
      <c r="G321" s="318">
        <v>12000</v>
      </c>
      <c r="H321" s="318"/>
      <c r="I321" s="315"/>
      <c r="J321" s="315"/>
      <c r="K321" s="316" t="s">
        <v>521</v>
      </c>
      <c r="L321" s="316"/>
      <c r="M321" s="403" t="s">
        <v>833</v>
      </c>
    </row>
    <row r="322" spans="1:13" ht="22.5" x14ac:dyDescent="0.2">
      <c r="A322" s="316" t="s">
        <v>654</v>
      </c>
      <c r="B322" s="316"/>
      <c r="C322" s="313" t="s">
        <v>834</v>
      </c>
      <c r="D322" s="318">
        <v>1500</v>
      </c>
      <c r="E322" s="318"/>
      <c r="F322" s="318"/>
      <c r="G322" s="318">
        <v>1500</v>
      </c>
      <c r="H322" s="318"/>
      <c r="I322" s="315"/>
      <c r="J322" s="315"/>
      <c r="K322" s="316" t="s">
        <v>521</v>
      </c>
      <c r="L322" s="316"/>
      <c r="M322" s="403" t="s">
        <v>835</v>
      </c>
    </row>
    <row r="323" spans="1:13" x14ac:dyDescent="0.2">
      <c r="A323" s="316" t="s">
        <v>654</v>
      </c>
      <c r="B323" s="316"/>
      <c r="C323" s="313" t="s">
        <v>813</v>
      </c>
      <c r="D323" s="318">
        <v>16000</v>
      </c>
      <c r="E323" s="318">
        <v>16000</v>
      </c>
      <c r="F323" s="318"/>
      <c r="G323" s="318"/>
      <c r="H323" s="318"/>
      <c r="I323" s="315"/>
      <c r="J323" s="315" t="s">
        <v>483</v>
      </c>
      <c r="K323" s="316"/>
      <c r="L323" s="316"/>
      <c r="M323" s="403" t="s">
        <v>836</v>
      </c>
    </row>
    <row r="324" spans="1:13" ht="22.5" x14ac:dyDescent="0.2">
      <c r="A324" s="316" t="s">
        <v>837</v>
      </c>
      <c r="B324" s="316" t="s">
        <v>46</v>
      </c>
      <c r="C324" s="313" t="s">
        <v>838</v>
      </c>
      <c r="D324" s="318">
        <v>15000</v>
      </c>
      <c r="E324" s="318"/>
      <c r="F324" s="318"/>
      <c r="G324" s="318">
        <v>15000</v>
      </c>
      <c r="H324" s="318"/>
      <c r="I324" s="315" t="s">
        <v>402</v>
      </c>
      <c r="J324" s="315"/>
      <c r="K324" s="316"/>
      <c r="L324" s="316"/>
      <c r="M324" s="403" t="s">
        <v>839</v>
      </c>
    </row>
    <row r="325" spans="1:13" x14ac:dyDescent="0.2">
      <c r="A325" s="316"/>
      <c r="B325" s="316"/>
      <c r="C325" s="313"/>
      <c r="D325" s="318"/>
      <c r="E325" s="318"/>
      <c r="F325" s="318"/>
      <c r="G325" s="318"/>
      <c r="H325" s="318"/>
      <c r="I325" s="315"/>
      <c r="J325" s="315"/>
      <c r="K325" s="316"/>
      <c r="L325" s="316"/>
      <c r="M325" s="403"/>
    </row>
    <row r="326" spans="1:13" x14ac:dyDescent="0.2">
      <c r="A326" s="316" t="s">
        <v>840</v>
      </c>
      <c r="B326" s="316" t="s">
        <v>841</v>
      </c>
      <c r="C326" s="313" t="s">
        <v>842</v>
      </c>
      <c r="D326" s="318">
        <v>100</v>
      </c>
      <c r="E326" s="318">
        <v>100</v>
      </c>
      <c r="F326" s="318"/>
      <c r="G326" s="318"/>
      <c r="H326" s="318"/>
      <c r="I326" s="315"/>
      <c r="J326" s="315" t="s">
        <v>483</v>
      </c>
      <c r="K326" s="316"/>
      <c r="L326" s="316"/>
      <c r="M326" s="403"/>
    </row>
    <row r="327" spans="1:13" x14ac:dyDescent="0.2">
      <c r="A327" s="316" t="s">
        <v>840</v>
      </c>
      <c r="B327" s="316" t="s">
        <v>841</v>
      </c>
      <c r="C327" s="313" t="s">
        <v>843</v>
      </c>
      <c r="D327" s="318">
        <v>42000</v>
      </c>
      <c r="E327" s="318">
        <v>42000</v>
      </c>
      <c r="F327" s="318"/>
      <c r="G327" s="318"/>
      <c r="H327" s="318"/>
      <c r="I327" s="315"/>
      <c r="J327" s="315" t="s">
        <v>483</v>
      </c>
      <c r="K327" s="316"/>
      <c r="L327" s="316"/>
      <c r="M327" s="403"/>
    </row>
    <row r="328" spans="1:13" x14ac:dyDescent="0.2">
      <c r="A328" s="316" t="s">
        <v>840</v>
      </c>
      <c r="B328" s="316" t="s">
        <v>841</v>
      </c>
      <c r="C328" s="313" t="s">
        <v>844</v>
      </c>
      <c r="D328" s="318">
        <v>8000</v>
      </c>
      <c r="E328" s="318">
        <v>8000</v>
      </c>
      <c r="F328" s="318"/>
      <c r="G328" s="318"/>
      <c r="H328" s="318"/>
      <c r="I328" s="315"/>
      <c r="J328" s="315" t="s">
        <v>483</v>
      </c>
      <c r="K328" s="316"/>
      <c r="L328" s="316"/>
      <c r="M328" s="403"/>
    </row>
    <row r="329" spans="1:13" ht="22.5" x14ac:dyDescent="0.2">
      <c r="A329" s="316" t="s">
        <v>840</v>
      </c>
      <c r="B329" s="316" t="s">
        <v>841</v>
      </c>
      <c r="C329" s="313" t="s">
        <v>845</v>
      </c>
      <c r="D329" s="318">
        <v>800</v>
      </c>
      <c r="E329" s="318">
        <v>800</v>
      </c>
      <c r="F329" s="318"/>
      <c r="G329" s="318"/>
      <c r="H329" s="318"/>
      <c r="I329" s="315"/>
      <c r="J329" s="315" t="s">
        <v>483</v>
      </c>
      <c r="K329" s="316"/>
      <c r="L329" s="316"/>
      <c r="M329" s="403"/>
    </row>
    <row r="330" spans="1:13" x14ac:dyDescent="0.2">
      <c r="A330" s="316" t="s">
        <v>840</v>
      </c>
      <c r="B330" s="316" t="s">
        <v>841</v>
      </c>
      <c r="C330" s="313" t="s">
        <v>846</v>
      </c>
      <c r="D330" s="318">
        <v>6000</v>
      </c>
      <c r="E330" s="318">
        <v>6000</v>
      </c>
      <c r="F330" s="318"/>
      <c r="G330" s="318"/>
      <c r="H330" s="318"/>
      <c r="I330" s="315"/>
      <c r="J330" s="315" t="s">
        <v>483</v>
      </c>
      <c r="K330" s="316"/>
      <c r="L330" s="316"/>
      <c r="M330" s="403"/>
    </row>
    <row r="331" spans="1:13" x14ac:dyDescent="0.2">
      <c r="A331" s="316" t="s">
        <v>840</v>
      </c>
      <c r="B331" s="316" t="s">
        <v>841</v>
      </c>
      <c r="C331" s="313" t="s">
        <v>847</v>
      </c>
      <c r="D331" s="318"/>
      <c r="E331" s="318"/>
      <c r="F331" s="318"/>
      <c r="G331" s="318"/>
      <c r="H331" s="318"/>
      <c r="I331" s="315"/>
      <c r="J331" s="315" t="s">
        <v>483</v>
      </c>
      <c r="K331" s="316"/>
      <c r="L331" s="316"/>
      <c r="M331" s="403"/>
    </row>
    <row r="332" spans="1:13" ht="22.5" x14ac:dyDescent="0.2">
      <c r="A332" s="316" t="s">
        <v>840</v>
      </c>
      <c r="B332" s="316" t="s">
        <v>841</v>
      </c>
      <c r="C332" s="313" t="s">
        <v>848</v>
      </c>
      <c r="D332" s="318"/>
      <c r="E332" s="318"/>
      <c r="F332" s="318"/>
      <c r="G332" s="318"/>
      <c r="H332" s="318"/>
      <c r="I332" s="315"/>
      <c r="J332" s="315"/>
      <c r="K332" s="316" t="s">
        <v>521</v>
      </c>
      <c r="L332" s="316"/>
      <c r="M332" s="403"/>
    </row>
    <row r="333" spans="1:13" x14ac:dyDescent="0.2">
      <c r="A333" s="316" t="s">
        <v>840</v>
      </c>
      <c r="B333" s="316" t="s">
        <v>841</v>
      </c>
      <c r="C333" s="313" t="s">
        <v>849</v>
      </c>
      <c r="D333" s="318"/>
      <c r="E333" s="318"/>
      <c r="F333" s="318"/>
      <c r="G333" s="318"/>
      <c r="H333" s="318"/>
      <c r="I333" s="315"/>
      <c r="J333" s="315"/>
      <c r="K333" s="316" t="s">
        <v>521</v>
      </c>
      <c r="L333" s="316"/>
      <c r="M333" s="403"/>
    </row>
    <row r="334" spans="1:13" x14ac:dyDescent="0.2">
      <c r="A334" s="316" t="s">
        <v>840</v>
      </c>
      <c r="B334" s="316" t="s">
        <v>841</v>
      </c>
      <c r="C334" s="313" t="s">
        <v>850</v>
      </c>
      <c r="D334" s="318"/>
      <c r="E334" s="318"/>
      <c r="F334" s="318"/>
      <c r="G334" s="318"/>
      <c r="H334" s="318"/>
      <c r="I334" s="315"/>
      <c r="J334" s="315"/>
      <c r="K334" s="316" t="s">
        <v>521</v>
      </c>
      <c r="L334" s="316"/>
      <c r="M334" s="403"/>
    </row>
    <row r="335" spans="1:13" x14ac:dyDescent="0.2">
      <c r="A335" s="316" t="s">
        <v>840</v>
      </c>
      <c r="B335" s="316" t="s">
        <v>841</v>
      </c>
      <c r="C335" s="313" t="s">
        <v>851</v>
      </c>
      <c r="D335" s="318"/>
      <c r="E335" s="318"/>
      <c r="F335" s="318"/>
      <c r="G335" s="318"/>
      <c r="H335" s="318"/>
      <c r="I335" s="315"/>
      <c r="J335" s="315"/>
      <c r="K335" s="316" t="s">
        <v>521</v>
      </c>
      <c r="L335" s="316"/>
      <c r="M335" s="403"/>
    </row>
    <row r="336" spans="1:13" x14ac:dyDescent="0.2">
      <c r="A336" s="316" t="s">
        <v>840</v>
      </c>
      <c r="B336" s="316" t="s">
        <v>841</v>
      </c>
      <c r="C336" s="313" t="s">
        <v>852</v>
      </c>
      <c r="D336" s="318"/>
      <c r="E336" s="318"/>
      <c r="F336" s="318"/>
      <c r="G336" s="318"/>
      <c r="H336" s="318"/>
      <c r="I336" s="315"/>
      <c r="J336" s="315"/>
      <c r="K336" s="316" t="s">
        <v>521</v>
      </c>
      <c r="L336" s="316"/>
      <c r="M336" s="403"/>
    </row>
    <row r="337" spans="1:13" x14ac:dyDescent="0.2">
      <c r="A337" s="316" t="s">
        <v>840</v>
      </c>
      <c r="B337" s="316" t="s">
        <v>841</v>
      </c>
      <c r="C337" s="313" t="s">
        <v>853</v>
      </c>
      <c r="D337" s="318"/>
      <c r="E337" s="318"/>
      <c r="F337" s="318"/>
      <c r="G337" s="318"/>
      <c r="H337" s="318"/>
      <c r="I337" s="315"/>
      <c r="J337" s="315"/>
      <c r="K337" s="316" t="s">
        <v>521</v>
      </c>
      <c r="L337" s="316"/>
      <c r="M337" s="403"/>
    </row>
    <row r="338" spans="1:13" x14ac:dyDescent="0.2">
      <c r="A338" s="316" t="s">
        <v>840</v>
      </c>
      <c r="B338" s="316" t="s">
        <v>841</v>
      </c>
      <c r="C338" s="313" t="s">
        <v>854</v>
      </c>
      <c r="D338" s="318"/>
      <c r="E338" s="318"/>
      <c r="F338" s="318"/>
      <c r="G338" s="318"/>
      <c r="H338" s="318"/>
      <c r="I338" s="315"/>
      <c r="J338" s="315"/>
      <c r="K338" s="316" t="s">
        <v>521</v>
      </c>
      <c r="L338" s="316"/>
      <c r="M338" s="403"/>
    </row>
    <row r="339" spans="1:13" ht="22.5" x14ac:dyDescent="0.2">
      <c r="A339" s="316" t="s">
        <v>840</v>
      </c>
      <c r="B339" s="316" t="s">
        <v>841</v>
      </c>
      <c r="C339" s="313" t="s">
        <v>855</v>
      </c>
      <c r="D339" s="318"/>
      <c r="E339" s="318"/>
      <c r="F339" s="318"/>
      <c r="G339" s="318"/>
      <c r="H339" s="318"/>
      <c r="I339" s="315"/>
      <c r="J339" s="315"/>
      <c r="K339" s="316" t="s">
        <v>521</v>
      </c>
      <c r="L339" s="316"/>
      <c r="M339" s="403"/>
    </row>
    <row r="340" spans="1:13" ht="22.5" x14ac:dyDescent="0.2">
      <c r="A340" s="316" t="s">
        <v>840</v>
      </c>
      <c r="B340" s="316" t="s">
        <v>841</v>
      </c>
      <c r="C340" s="313" t="s">
        <v>848</v>
      </c>
      <c r="D340" s="318"/>
      <c r="E340" s="318"/>
      <c r="F340" s="318"/>
      <c r="G340" s="318"/>
      <c r="H340" s="318"/>
      <c r="I340" s="315"/>
      <c r="J340" s="315"/>
      <c r="K340" s="316" t="s">
        <v>521</v>
      </c>
      <c r="L340" s="316"/>
      <c r="M340" s="403"/>
    </row>
    <row r="341" spans="1:13" x14ac:dyDescent="0.2">
      <c r="A341" s="316" t="s">
        <v>840</v>
      </c>
      <c r="B341" s="316" t="s">
        <v>841</v>
      </c>
      <c r="C341" s="313" t="s">
        <v>856</v>
      </c>
      <c r="D341" s="318"/>
      <c r="E341" s="318"/>
      <c r="F341" s="318"/>
      <c r="G341" s="318"/>
      <c r="H341" s="318"/>
      <c r="I341" s="315"/>
      <c r="J341" s="315" t="s">
        <v>483</v>
      </c>
      <c r="K341" s="316"/>
      <c r="L341" s="316"/>
      <c r="M341" s="403"/>
    </row>
    <row r="342" spans="1:13" x14ac:dyDescent="0.2">
      <c r="A342" s="316" t="s">
        <v>840</v>
      </c>
      <c r="B342" s="316" t="s">
        <v>841</v>
      </c>
      <c r="C342" s="313" t="s">
        <v>857</v>
      </c>
      <c r="D342" s="318"/>
      <c r="E342" s="318"/>
      <c r="F342" s="318"/>
      <c r="G342" s="318"/>
      <c r="H342" s="318"/>
      <c r="I342" s="315"/>
      <c r="J342" s="315" t="s">
        <v>483</v>
      </c>
      <c r="K342" s="316"/>
      <c r="L342" s="316"/>
      <c r="M342" s="403"/>
    </row>
    <row r="343" spans="1:13" x14ac:dyDescent="0.2">
      <c r="A343" s="316" t="s">
        <v>840</v>
      </c>
      <c r="B343" s="316" t="s">
        <v>841</v>
      </c>
      <c r="C343" s="313" t="s">
        <v>858</v>
      </c>
      <c r="D343" s="318"/>
      <c r="E343" s="318"/>
      <c r="F343" s="318"/>
      <c r="G343" s="318"/>
      <c r="H343" s="318"/>
      <c r="I343" s="315"/>
      <c r="J343" s="315" t="s">
        <v>483</v>
      </c>
      <c r="K343" s="316"/>
      <c r="L343" s="316"/>
      <c r="M343" s="403"/>
    </row>
    <row r="344" spans="1:13" x14ac:dyDescent="0.2">
      <c r="A344" s="316" t="s">
        <v>840</v>
      </c>
      <c r="B344" s="316" t="s">
        <v>859</v>
      </c>
      <c r="C344" s="313" t="s">
        <v>860</v>
      </c>
      <c r="D344" s="318">
        <v>6000</v>
      </c>
      <c r="E344" s="318">
        <v>6000</v>
      </c>
      <c r="F344" s="318"/>
      <c r="G344" s="318"/>
      <c r="H344" s="318"/>
      <c r="I344" s="315"/>
      <c r="J344" s="315" t="s">
        <v>483</v>
      </c>
      <c r="K344" s="316"/>
      <c r="L344" s="316"/>
      <c r="M344" s="403"/>
    </row>
    <row r="345" spans="1:13" x14ac:dyDescent="0.2">
      <c r="A345" s="316" t="s">
        <v>840</v>
      </c>
      <c r="B345" s="316" t="s">
        <v>859</v>
      </c>
      <c r="C345" s="313" t="s">
        <v>861</v>
      </c>
      <c r="D345" s="318">
        <v>14000</v>
      </c>
      <c r="E345" s="318">
        <v>14000</v>
      </c>
      <c r="F345" s="318"/>
      <c r="G345" s="318"/>
      <c r="H345" s="318"/>
      <c r="I345" s="315"/>
      <c r="J345" s="315" t="s">
        <v>483</v>
      </c>
      <c r="K345" s="316"/>
      <c r="L345" s="316"/>
      <c r="M345" s="403"/>
    </row>
    <row r="346" spans="1:13" x14ac:dyDescent="0.2">
      <c r="A346" s="316" t="s">
        <v>840</v>
      </c>
      <c r="B346" s="316" t="s">
        <v>859</v>
      </c>
      <c r="C346" s="313" t="s">
        <v>862</v>
      </c>
      <c r="D346" s="318">
        <v>35000</v>
      </c>
      <c r="E346" s="318">
        <v>35000</v>
      </c>
      <c r="F346" s="318"/>
      <c r="G346" s="318"/>
      <c r="H346" s="318"/>
      <c r="I346" s="315"/>
      <c r="J346" s="315" t="s">
        <v>483</v>
      </c>
      <c r="K346" s="316"/>
      <c r="L346" s="316"/>
      <c r="M346" s="403"/>
    </row>
    <row r="347" spans="1:13" x14ac:dyDescent="0.2">
      <c r="A347" s="316" t="s">
        <v>840</v>
      </c>
      <c r="B347" s="316" t="s">
        <v>859</v>
      </c>
      <c r="C347" s="313" t="s">
        <v>863</v>
      </c>
      <c r="D347" s="318">
        <v>35000</v>
      </c>
      <c r="E347" s="318"/>
      <c r="F347" s="318">
        <v>35000</v>
      </c>
      <c r="G347" s="318"/>
      <c r="H347" s="318"/>
      <c r="I347" s="315"/>
      <c r="J347" s="315" t="s">
        <v>483</v>
      </c>
      <c r="K347" s="316"/>
      <c r="L347" s="316"/>
      <c r="M347" s="403"/>
    </row>
    <row r="348" spans="1:13" x14ac:dyDescent="0.2">
      <c r="A348" s="316" t="s">
        <v>840</v>
      </c>
      <c r="B348" s="316" t="s">
        <v>859</v>
      </c>
      <c r="C348" s="313" t="s">
        <v>864</v>
      </c>
      <c r="D348" s="318"/>
      <c r="E348" s="318"/>
      <c r="F348" s="318"/>
      <c r="G348" s="318"/>
      <c r="H348" s="318"/>
      <c r="I348" s="315"/>
      <c r="J348" s="315"/>
      <c r="K348" s="316" t="s">
        <v>521</v>
      </c>
      <c r="L348" s="316"/>
      <c r="M348" s="403"/>
    </row>
    <row r="349" spans="1:13" x14ac:dyDescent="0.2">
      <c r="A349" s="316" t="s">
        <v>840</v>
      </c>
      <c r="B349" s="316" t="s">
        <v>859</v>
      </c>
      <c r="C349" s="313" t="s">
        <v>865</v>
      </c>
      <c r="D349" s="318"/>
      <c r="E349" s="318"/>
      <c r="F349" s="318"/>
      <c r="G349" s="318"/>
      <c r="H349" s="318"/>
      <c r="I349" s="315"/>
      <c r="J349" s="315" t="s">
        <v>483</v>
      </c>
      <c r="K349" s="316"/>
      <c r="L349" s="316"/>
      <c r="M349" s="403"/>
    </row>
    <row r="350" spans="1:13" ht="22.5" x14ac:dyDescent="0.2">
      <c r="A350" s="316" t="s">
        <v>840</v>
      </c>
      <c r="B350" s="316" t="s">
        <v>859</v>
      </c>
      <c r="C350" s="313" t="s">
        <v>866</v>
      </c>
      <c r="D350" s="318">
        <v>4000</v>
      </c>
      <c r="E350" s="318">
        <v>4000</v>
      </c>
      <c r="F350" s="318"/>
      <c r="G350" s="318"/>
      <c r="H350" s="318"/>
      <c r="I350" s="315"/>
      <c r="J350" s="315" t="s">
        <v>483</v>
      </c>
      <c r="K350" s="316"/>
      <c r="L350" s="316"/>
      <c r="M350" s="403"/>
    </row>
    <row r="351" spans="1:13" x14ac:dyDescent="0.2">
      <c r="A351" s="316" t="s">
        <v>840</v>
      </c>
      <c r="B351" s="316" t="s">
        <v>859</v>
      </c>
      <c r="C351" s="313" t="s">
        <v>867</v>
      </c>
      <c r="D351" s="318"/>
      <c r="E351" s="318"/>
      <c r="F351" s="318"/>
      <c r="G351" s="318"/>
      <c r="H351" s="318"/>
      <c r="I351" s="315"/>
      <c r="J351" s="315"/>
      <c r="K351" s="316" t="s">
        <v>521</v>
      </c>
      <c r="L351" s="316"/>
      <c r="M351" s="403"/>
    </row>
    <row r="352" spans="1:13" x14ac:dyDescent="0.2">
      <c r="A352" s="316" t="s">
        <v>840</v>
      </c>
      <c r="B352" s="316" t="s">
        <v>859</v>
      </c>
      <c r="C352" s="313" t="s">
        <v>868</v>
      </c>
      <c r="D352" s="318"/>
      <c r="E352" s="318"/>
      <c r="F352" s="318"/>
      <c r="G352" s="318"/>
      <c r="H352" s="318"/>
      <c r="I352" s="315"/>
      <c r="J352" s="315"/>
      <c r="K352" s="316" t="s">
        <v>521</v>
      </c>
      <c r="L352" s="316"/>
      <c r="M352" s="403"/>
    </row>
    <row r="353" spans="1:15" ht="22.5" x14ac:dyDescent="0.2">
      <c r="A353" s="316" t="s">
        <v>840</v>
      </c>
      <c r="B353" s="316" t="s">
        <v>869</v>
      </c>
      <c r="C353" s="313" t="s">
        <v>870</v>
      </c>
      <c r="D353" s="318">
        <v>6000</v>
      </c>
      <c r="E353" s="318">
        <v>6000</v>
      </c>
      <c r="F353" s="318"/>
      <c r="G353" s="318"/>
      <c r="H353" s="318"/>
      <c r="I353" s="315"/>
      <c r="J353" s="315" t="s">
        <v>483</v>
      </c>
      <c r="K353" s="316"/>
      <c r="L353" s="316"/>
      <c r="M353" s="403"/>
    </row>
    <row r="354" spans="1:15" x14ac:dyDescent="0.2">
      <c r="A354" s="316" t="s">
        <v>840</v>
      </c>
      <c r="B354" s="316" t="s">
        <v>869</v>
      </c>
      <c r="C354" s="313" t="s">
        <v>871</v>
      </c>
      <c r="D354" s="318">
        <v>2000</v>
      </c>
      <c r="E354" s="318">
        <v>2000</v>
      </c>
      <c r="F354" s="318"/>
      <c r="G354" s="318"/>
      <c r="H354" s="318"/>
      <c r="I354" s="315"/>
      <c r="J354" s="315" t="s">
        <v>483</v>
      </c>
      <c r="K354" s="316"/>
      <c r="L354" s="316"/>
      <c r="M354" s="403"/>
    </row>
    <row r="355" spans="1:15" x14ac:dyDescent="0.2">
      <c r="A355" s="316" t="s">
        <v>840</v>
      </c>
      <c r="B355" s="316" t="s">
        <v>869</v>
      </c>
      <c r="C355" s="313" t="s">
        <v>872</v>
      </c>
      <c r="D355" s="318"/>
      <c r="E355" s="318"/>
      <c r="F355" s="318"/>
      <c r="G355" s="318"/>
      <c r="H355" s="318"/>
      <c r="I355" s="315"/>
      <c r="J355" s="315" t="s">
        <v>161</v>
      </c>
      <c r="K355" s="316" t="s">
        <v>521</v>
      </c>
      <c r="L355" s="316"/>
      <c r="M355" s="403"/>
    </row>
    <row r="356" spans="1:15" x14ac:dyDescent="0.2">
      <c r="A356" s="316" t="s">
        <v>840</v>
      </c>
      <c r="B356" s="316" t="s">
        <v>869</v>
      </c>
      <c r="C356" s="313" t="s">
        <v>873</v>
      </c>
      <c r="D356" s="318"/>
      <c r="E356" s="318"/>
      <c r="F356" s="318"/>
      <c r="G356" s="318"/>
      <c r="H356" s="318"/>
      <c r="I356" s="315"/>
      <c r="J356" s="315" t="s">
        <v>483</v>
      </c>
      <c r="K356" s="316"/>
      <c r="L356" s="316"/>
      <c r="M356" s="403"/>
    </row>
    <row r="357" spans="1:15" x14ac:dyDescent="0.2">
      <c r="A357" s="316" t="s">
        <v>840</v>
      </c>
      <c r="B357" s="316" t="s">
        <v>874</v>
      </c>
      <c r="C357" s="313" t="s">
        <v>875</v>
      </c>
      <c r="D357" s="318"/>
      <c r="E357" s="318"/>
      <c r="F357" s="318"/>
      <c r="G357" s="318"/>
      <c r="H357" s="318"/>
      <c r="I357" s="315"/>
      <c r="J357" s="315" t="s">
        <v>483</v>
      </c>
      <c r="K357" s="316"/>
      <c r="L357" s="316"/>
      <c r="M357" s="403"/>
    </row>
    <row r="358" spans="1:15" x14ac:dyDescent="0.2">
      <c r="A358" s="316" t="s">
        <v>840</v>
      </c>
      <c r="B358" s="316" t="s">
        <v>874</v>
      </c>
      <c r="C358" s="313" t="s">
        <v>876</v>
      </c>
      <c r="D358" s="318"/>
      <c r="E358" s="318"/>
      <c r="F358" s="318"/>
      <c r="G358" s="318"/>
      <c r="H358" s="318"/>
      <c r="I358" s="315"/>
      <c r="J358" s="315" t="s">
        <v>483</v>
      </c>
      <c r="K358" s="316"/>
      <c r="L358" s="316"/>
      <c r="M358" s="403"/>
    </row>
    <row r="359" spans="1:15" x14ac:dyDescent="0.2">
      <c r="A359" s="316" t="s">
        <v>840</v>
      </c>
      <c r="B359" s="316" t="s">
        <v>874</v>
      </c>
      <c r="C359" s="313" t="s">
        <v>877</v>
      </c>
      <c r="D359" s="318"/>
      <c r="E359" s="318"/>
      <c r="F359" s="318"/>
      <c r="G359" s="318"/>
      <c r="H359" s="318"/>
      <c r="I359" s="315"/>
      <c r="J359" s="315" t="s">
        <v>483</v>
      </c>
      <c r="K359" s="316"/>
      <c r="L359" s="316"/>
      <c r="M359" s="403"/>
    </row>
    <row r="360" spans="1:15" x14ac:dyDescent="0.2">
      <c r="A360" s="316" t="s">
        <v>840</v>
      </c>
      <c r="B360" s="316" t="s">
        <v>859</v>
      </c>
      <c r="C360" s="313" t="s">
        <v>878</v>
      </c>
      <c r="D360" s="318">
        <v>6000</v>
      </c>
      <c r="E360" s="318">
        <v>6000</v>
      </c>
      <c r="F360" s="318"/>
      <c r="G360" s="318"/>
      <c r="H360" s="318"/>
      <c r="I360" s="315"/>
      <c r="J360" s="315" t="s">
        <v>483</v>
      </c>
      <c r="K360" s="316"/>
      <c r="L360" s="316"/>
      <c r="M360" s="403"/>
    </row>
    <row r="361" spans="1:15" x14ac:dyDescent="0.2">
      <c r="A361" s="316" t="s">
        <v>840</v>
      </c>
      <c r="B361" s="316" t="s">
        <v>859</v>
      </c>
      <c r="C361" s="313" t="s">
        <v>879</v>
      </c>
      <c r="D361" s="318">
        <v>25000</v>
      </c>
      <c r="E361" s="318">
        <v>25000</v>
      </c>
      <c r="F361" s="318"/>
      <c r="G361" s="318"/>
      <c r="H361" s="318"/>
      <c r="I361" s="315"/>
      <c r="J361" s="315" t="s">
        <v>483</v>
      </c>
      <c r="K361" s="316"/>
      <c r="L361" s="316"/>
      <c r="M361" s="403"/>
    </row>
    <row r="362" spans="1:15" x14ac:dyDescent="0.2">
      <c r="A362" s="316" t="s">
        <v>840</v>
      </c>
      <c r="B362" s="316" t="s">
        <v>880</v>
      </c>
      <c r="C362" s="313" t="s">
        <v>881</v>
      </c>
      <c r="D362" s="318">
        <v>450</v>
      </c>
      <c r="E362" s="318">
        <v>450</v>
      </c>
      <c r="F362" s="318"/>
      <c r="G362" s="318"/>
      <c r="H362" s="318"/>
      <c r="I362" s="315"/>
      <c r="J362" s="315" t="s">
        <v>483</v>
      </c>
      <c r="K362" s="316"/>
      <c r="L362" s="316"/>
      <c r="M362" s="403"/>
    </row>
    <row r="363" spans="1:15" x14ac:dyDescent="0.2">
      <c r="A363" s="316" t="s">
        <v>840</v>
      </c>
      <c r="B363" s="316" t="s">
        <v>880</v>
      </c>
      <c r="C363" s="313" t="s">
        <v>882</v>
      </c>
      <c r="D363" s="318">
        <v>400</v>
      </c>
      <c r="E363" s="318">
        <v>400</v>
      </c>
      <c r="F363" s="318"/>
      <c r="G363" s="318"/>
      <c r="H363" s="318"/>
      <c r="I363" s="315"/>
      <c r="J363" s="315" t="s">
        <v>483</v>
      </c>
      <c r="K363" s="316"/>
      <c r="L363" s="316"/>
      <c r="M363" s="403"/>
      <c r="O363" s="298" t="s">
        <v>161</v>
      </c>
    </row>
    <row r="364" spans="1:15" x14ac:dyDescent="0.2">
      <c r="A364" s="316" t="s">
        <v>840</v>
      </c>
      <c r="B364" s="316" t="s">
        <v>880</v>
      </c>
      <c r="C364" s="313" t="s">
        <v>883</v>
      </c>
      <c r="D364" s="318">
        <v>300</v>
      </c>
      <c r="E364" s="318">
        <v>300</v>
      </c>
      <c r="F364" s="318"/>
      <c r="G364" s="318"/>
      <c r="H364" s="318"/>
      <c r="I364" s="315"/>
      <c r="J364" s="315" t="s">
        <v>483</v>
      </c>
      <c r="K364" s="316"/>
      <c r="L364" s="316"/>
      <c r="M364" s="403"/>
    </row>
    <row r="365" spans="1:15" ht="22.5" x14ac:dyDescent="0.2">
      <c r="A365" s="316" t="s">
        <v>840</v>
      </c>
      <c r="B365" s="316" t="s">
        <v>880</v>
      </c>
      <c r="C365" s="313" t="s">
        <v>884</v>
      </c>
      <c r="D365" s="318"/>
      <c r="E365" s="318"/>
      <c r="F365" s="318"/>
      <c r="G365" s="318"/>
      <c r="H365" s="318"/>
      <c r="I365" s="315"/>
      <c r="J365" s="315" t="s">
        <v>483</v>
      </c>
      <c r="K365" s="316"/>
      <c r="L365" s="316"/>
      <c r="M365" s="403"/>
    </row>
    <row r="366" spans="1:15" x14ac:dyDescent="0.2">
      <c r="A366" s="316" t="s">
        <v>840</v>
      </c>
      <c r="B366" s="316" t="s">
        <v>885</v>
      </c>
      <c r="C366" s="313" t="s">
        <v>886</v>
      </c>
      <c r="D366" s="318"/>
      <c r="E366" s="318"/>
      <c r="F366" s="318"/>
      <c r="G366" s="318"/>
      <c r="H366" s="318"/>
      <c r="I366" s="315"/>
      <c r="J366" s="315" t="s">
        <v>483</v>
      </c>
      <c r="K366" s="316"/>
      <c r="L366" s="316"/>
      <c r="M366" s="403"/>
    </row>
    <row r="367" spans="1:15" ht="22.5" x14ac:dyDescent="0.2">
      <c r="A367" s="316" t="s">
        <v>840</v>
      </c>
      <c r="B367" s="316" t="s">
        <v>880</v>
      </c>
      <c r="C367" s="313" t="s">
        <v>887</v>
      </c>
      <c r="D367" s="318"/>
      <c r="E367" s="318"/>
      <c r="F367" s="318"/>
      <c r="G367" s="318"/>
      <c r="H367" s="318"/>
      <c r="I367" s="315"/>
      <c r="J367" s="315" t="s">
        <v>483</v>
      </c>
      <c r="K367" s="316"/>
      <c r="L367" s="316"/>
      <c r="M367" s="403"/>
    </row>
    <row r="368" spans="1:15" x14ac:dyDescent="0.2">
      <c r="A368" s="316" t="s">
        <v>840</v>
      </c>
      <c r="B368" s="316" t="s">
        <v>888</v>
      </c>
      <c r="C368" s="313" t="s">
        <v>889</v>
      </c>
      <c r="D368" s="318">
        <v>7000</v>
      </c>
      <c r="E368" s="318">
        <v>7000</v>
      </c>
      <c r="F368" s="318"/>
      <c r="G368" s="318"/>
      <c r="H368" s="318"/>
      <c r="I368" s="315" t="s">
        <v>402</v>
      </c>
      <c r="J368" s="315" t="s">
        <v>483</v>
      </c>
      <c r="K368" s="316"/>
      <c r="L368" s="316"/>
      <c r="M368" s="403"/>
    </row>
    <row r="369" spans="1:13" x14ac:dyDescent="0.2">
      <c r="A369" s="316" t="s">
        <v>840</v>
      </c>
      <c r="B369" s="316" t="s">
        <v>888</v>
      </c>
      <c r="C369" s="313" t="s">
        <v>890</v>
      </c>
      <c r="D369" s="318">
        <v>3000</v>
      </c>
      <c r="E369" s="318">
        <v>3000</v>
      </c>
      <c r="F369" s="318"/>
      <c r="G369" s="318"/>
      <c r="H369" s="318"/>
      <c r="I369" s="315" t="s">
        <v>402</v>
      </c>
      <c r="J369" s="315" t="s">
        <v>483</v>
      </c>
      <c r="K369" s="316"/>
      <c r="L369" s="316"/>
      <c r="M369" s="403"/>
    </row>
    <row r="370" spans="1:13" x14ac:dyDescent="0.2">
      <c r="A370" s="316" t="s">
        <v>840</v>
      </c>
      <c r="B370" s="316" t="s">
        <v>891</v>
      </c>
      <c r="C370" s="313" t="s">
        <v>892</v>
      </c>
      <c r="D370" s="318"/>
      <c r="E370" s="318"/>
      <c r="F370" s="318"/>
      <c r="G370" s="318"/>
      <c r="H370" s="318"/>
      <c r="I370" s="315" t="s">
        <v>410</v>
      </c>
      <c r="J370" s="315" t="s">
        <v>483</v>
      </c>
      <c r="K370" s="316"/>
      <c r="L370" s="316"/>
      <c r="M370" s="403"/>
    </row>
    <row r="371" spans="1:13" x14ac:dyDescent="0.2">
      <c r="A371" s="316" t="s">
        <v>840</v>
      </c>
      <c r="B371" s="316" t="s">
        <v>891</v>
      </c>
      <c r="C371" s="313" t="s">
        <v>893</v>
      </c>
      <c r="D371" s="318">
        <v>2000</v>
      </c>
      <c r="E371" s="318">
        <v>2000</v>
      </c>
      <c r="F371" s="318"/>
      <c r="G371" s="318"/>
      <c r="H371" s="318"/>
      <c r="I371" s="315" t="s">
        <v>402</v>
      </c>
      <c r="J371" s="315" t="s">
        <v>483</v>
      </c>
      <c r="K371" s="316"/>
      <c r="L371" s="316"/>
      <c r="M371" s="403"/>
    </row>
    <row r="372" spans="1:13" x14ac:dyDescent="0.2">
      <c r="A372" s="316" t="s">
        <v>840</v>
      </c>
      <c r="B372" s="316" t="s">
        <v>891</v>
      </c>
      <c r="C372" s="313" t="s">
        <v>894</v>
      </c>
      <c r="D372" s="318"/>
      <c r="E372" s="318"/>
      <c r="F372" s="318"/>
      <c r="G372" s="318"/>
      <c r="H372" s="318"/>
      <c r="I372" s="315" t="s">
        <v>402</v>
      </c>
      <c r="J372" s="315" t="s">
        <v>483</v>
      </c>
      <c r="K372" s="316"/>
      <c r="L372" s="316"/>
      <c r="M372" s="403"/>
    </row>
    <row r="373" spans="1:13" ht="22.5" x14ac:dyDescent="0.2">
      <c r="A373" s="316" t="s">
        <v>840</v>
      </c>
      <c r="B373" s="316" t="s">
        <v>891</v>
      </c>
      <c r="C373" s="313" t="s">
        <v>895</v>
      </c>
      <c r="D373" s="318">
        <v>1500</v>
      </c>
      <c r="E373" s="318">
        <v>1500</v>
      </c>
      <c r="F373" s="318"/>
      <c r="G373" s="318"/>
      <c r="H373" s="318"/>
      <c r="I373" s="315" t="s">
        <v>402</v>
      </c>
      <c r="J373" s="315" t="s">
        <v>483</v>
      </c>
      <c r="K373" s="316"/>
      <c r="L373" s="316"/>
      <c r="M373" s="403"/>
    </row>
    <row r="374" spans="1:13" x14ac:dyDescent="0.2">
      <c r="A374" s="316" t="s">
        <v>840</v>
      </c>
      <c r="B374" s="316" t="s">
        <v>891</v>
      </c>
      <c r="C374" s="313" t="s">
        <v>896</v>
      </c>
      <c r="D374" s="318"/>
      <c r="E374" s="318"/>
      <c r="F374" s="318"/>
      <c r="G374" s="318"/>
      <c r="H374" s="318"/>
      <c r="I374" s="315" t="s">
        <v>402</v>
      </c>
      <c r="J374" s="315"/>
      <c r="K374" s="316" t="s">
        <v>521</v>
      </c>
      <c r="L374" s="316"/>
      <c r="M374" s="403"/>
    </row>
    <row r="375" spans="1:13" x14ac:dyDescent="0.2">
      <c r="A375" s="316" t="s">
        <v>840</v>
      </c>
      <c r="B375" s="316" t="s">
        <v>891</v>
      </c>
      <c r="C375" s="313" t="s">
        <v>897</v>
      </c>
      <c r="D375" s="318"/>
      <c r="E375" s="318"/>
      <c r="F375" s="318"/>
      <c r="G375" s="318"/>
      <c r="H375" s="318"/>
      <c r="I375" s="315" t="s">
        <v>410</v>
      </c>
      <c r="J375" s="315" t="s">
        <v>161</v>
      </c>
      <c r="K375" s="316" t="s">
        <v>521</v>
      </c>
      <c r="L375" s="316"/>
      <c r="M375" s="403"/>
    </row>
    <row r="376" spans="1:13" x14ac:dyDescent="0.2">
      <c r="A376" s="316" t="s">
        <v>840</v>
      </c>
      <c r="B376" s="316" t="s">
        <v>891</v>
      </c>
      <c r="C376" s="313" t="s">
        <v>898</v>
      </c>
      <c r="D376" s="318"/>
      <c r="E376" s="318"/>
      <c r="F376" s="318"/>
      <c r="G376" s="318"/>
      <c r="H376" s="318"/>
      <c r="I376" s="315" t="s">
        <v>410</v>
      </c>
      <c r="J376" s="315" t="s">
        <v>161</v>
      </c>
      <c r="K376" s="316" t="s">
        <v>521</v>
      </c>
      <c r="L376" s="316"/>
      <c r="M376" s="403"/>
    </row>
    <row r="377" spans="1:13" x14ac:dyDescent="0.2">
      <c r="A377" s="316" t="s">
        <v>840</v>
      </c>
      <c r="B377" s="316" t="s">
        <v>891</v>
      </c>
      <c r="C377" s="313" t="s">
        <v>899</v>
      </c>
      <c r="D377" s="318"/>
      <c r="E377" s="318"/>
      <c r="F377" s="318"/>
      <c r="G377" s="318"/>
      <c r="H377" s="318"/>
      <c r="I377" s="315" t="s">
        <v>410</v>
      </c>
      <c r="J377" s="315" t="s">
        <v>161</v>
      </c>
      <c r="K377" s="316" t="s">
        <v>521</v>
      </c>
      <c r="L377" s="316"/>
      <c r="M377" s="403"/>
    </row>
    <row r="378" spans="1:13" x14ac:dyDescent="0.2">
      <c r="A378" s="316" t="s">
        <v>840</v>
      </c>
      <c r="B378" s="316" t="s">
        <v>900</v>
      </c>
      <c r="C378" s="313" t="s">
        <v>901</v>
      </c>
      <c r="D378" s="318">
        <v>1000</v>
      </c>
      <c r="E378" s="318">
        <v>1000</v>
      </c>
      <c r="F378" s="318"/>
      <c r="G378" s="318"/>
      <c r="H378" s="318"/>
      <c r="I378" s="315" t="s">
        <v>402</v>
      </c>
      <c r="J378" s="315" t="s">
        <v>483</v>
      </c>
      <c r="K378" s="316"/>
      <c r="L378" s="316"/>
      <c r="M378" s="403"/>
    </row>
    <row r="379" spans="1:13" x14ac:dyDescent="0.2">
      <c r="A379" s="316" t="s">
        <v>840</v>
      </c>
      <c r="B379" s="316" t="s">
        <v>900</v>
      </c>
      <c r="C379" s="313" t="s">
        <v>902</v>
      </c>
      <c r="D379" s="318"/>
      <c r="E379" s="318"/>
      <c r="F379" s="318"/>
      <c r="G379" s="318"/>
      <c r="H379" s="318"/>
      <c r="I379" s="315" t="s">
        <v>402</v>
      </c>
      <c r="J379" s="315" t="s">
        <v>483</v>
      </c>
      <c r="K379" s="316"/>
      <c r="L379" s="316"/>
      <c r="M379" s="403"/>
    </row>
    <row r="380" spans="1:13" x14ac:dyDescent="0.2">
      <c r="A380" s="316" t="s">
        <v>840</v>
      </c>
      <c r="B380" s="316" t="s">
        <v>900</v>
      </c>
      <c r="C380" s="313" t="s">
        <v>903</v>
      </c>
      <c r="D380" s="318">
        <v>1000</v>
      </c>
      <c r="E380" s="318">
        <v>1000</v>
      </c>
      <c r="F380" s="318"/>
      <c r="G380" s="318"/>
      <c r="H380" s="318"/>
      <c r="I380" s="315" t="s">
        <v>402</v>
      </c>
      <c r="J380" s="315" t="s">
        <v>483</v>
      </c>
      <c r="K380" s="316"/>
      <c r="L380" s="316"/>
      <c r="M380" s="403"/>
    </row>
    <row r="381" spans="1:13" x14ac:dyDescent="0.2">
      <c r="A381" s="316" t="s">
        <v>840</v>
      </c>
      <c r="B381" s="316" t="s">
        <v>900</v>
      </c>
      <c r="C381" s="313" t="s">
        <v>904</v>
      </c>
      <c r="D381" s="318"/>
      <c r="E381" s="318"/>
      <c r="F381" s="318"/>
      <c r="G381" s="318"/>
      <c r="H381" s="318"/>
      <c r="I381" s="315" t="s">
        <v>402</v>
      </c>
      <c r="J381" s="315" t="s">
        <v>483</v>
      </c>
      <c r="K381" s="316"/>
      <c r="L381" s="316"/>
      <c r="M381" s="403"/>
    </row>
    <row r="382" spans="1:13" x14ac:dyDescent="0.2">
      <c r="A382" s="316" t="s">
        <v>840</v>
      </c>
      <c r="B382" s="316" t="s">
        <v>900</v>
      </c>
      <c r="C382" s="313" t="s">
        <v>905</v>
      </c>
      <c r="D382" s="318"/>
      <c r="E382" s="318"/>
      <c r="F382" s="318"/>
      <c r="G382" s="318"/>
      <c r="H382" s="318"/>
      <c r="I382" s="315" t="s">
        <v>402</v>
      </c>
      <c r="J382" s="315"/>
      <c r="K382" s="316" t="s">
        <v>521</v>
      </c>
      <c r="L382" s="316"/>
      <c r="M382" s="403"/>
    </row>
    <row r="383" spans="1:13" x14ac:dyDescent="0.2">
      <c r="A383" s="316" t="s">
        <v>840</v>
      </c>
      <c r="B383" s="316" t="s">
        <v>900</v>
      </c>
      <c r="C383" s="313" t="s">
        <v>906</v>
      </c>
      <c r="D383" s="318"/>
      <c r="E383" s="318"/>
      <c r="F383" s="318"/>
      <c r="G383" s="318"/>
      <c r="H383" s="318"/>
      <c r="I383" s="315" t="s">
        <v>410</v>
      </c>
      <c r="J383" s="315"/>
      <c r="K383" s="316" t="s">
        <v>521</v>
      </c>
      <c r="L383" s="316"/>
      <c r="M383" s="403"/>
    </row>
    <row r="384" spans="1:13" x14ac:dyDescent="0.2">
      <c r="A384" s="316" t="s">
        <v>840</v>
      </c>
      <c r="B384" s="316" t="s">
        <v>907</v>
      </c>
      <c r="C384" s="313" t="s">
        <v>908</v>
      </c>
      <c r="D384" s="318"/>
      <c r="E384" s="318"/>
      <c r="F384" s="318"/>
      <c r="G384" s="318"/>
      <c r="H384" s="318"/>
      <c r="I384" s="315" t="s">
        <v>909</v>
      </c>
      <c r="J384" s="315" t="s">
        <v>483</v>
      </c>
      <c r="K384" s="316"/>
      <c r="L384" s="316"/>
      <c r="M384" s="403"/>
    </row>
    <row r="385" spans="1:13" x14ac:dyDescent="0.2">
      <c r="A385" s="316" t="s">
        <v>840</v>
      </c>
      <c r="B385" s="316" t="s">
        <v>910</v>
      </c>
      <c r="C385" s="313" t="s">
        <v>911</v>
      </c>
      <c r="D385" s="318">
        <v>3000</v>
      </c>
      <c r="E385" s="318"/>
      <c r="F385" s="318"/>
      <c r="G385" s="318">
        <v>3000</v>
      </c>
      <c r="H385" s="318"/>
      <c r="I385" s="315" t="s">
        <v>402</v>
      </c>
      <c r="J385" s="315"/>
      <c r="K385" s="316"/>
      <c r="L385" s="316"/>
      <c r="M385" s="403"/>
    </row>
    <row r="386" spans="1:13" x14ac:dyDescent="0.2">
      <c r="A386" s="316" t="s">
        <v>840</v>
      </c>
      <c r="B386" s="316" t="s">
        <v>910</v>
      </c>
      <c r="C386" s="313" t="s">
        <v>902</v>
      </c>
      <c r="D386" s="318"/>
      <c r="E386" s="318"/>
      <c r="F386" s="318"/>
      <c r="G386" s="318"/>
      <c r="H386" s="318"/>
      <c r="I386" s="315" t="s">
        <v>402</v>
      </c>
      <c r="J386" s="315" t="s">
        <v>483</v>
      </c>
      <c r="K386" s="316"/>
      <c r="L386" s="316"/>
      <c r="M386" s="403"/>
    </row>
    <row r="387" spans="1:13" x14ac:dyDescent="0.2">
      <c r="A387" s="316" t="s">
        <v>840</v>
      </c>
      <c r="B387" s="316" t="s">
        <v>910</v>
      </c>
      <c r="C387" s="313" t="s">
        <v>912</v>
      </c>
      <c r="D387" s="318"/>
      <c r="E387" s="318"/>
      <c r="F387" s="318"/>
      <c r="G387" s="318"/>
      <c r="H387" s="318"/>
      <c r="I387" s="315" t="s">
        <v>410</v>
      </c>
      <c r="J387" s="315" t="s">
        <v>483</v>
      </c>
      <c r="K387" s="316"/>
      <c r="L387" s="316"/>
      <c r="M387" s="403"/>
    </row>
    <row r="388" spans="1:13" x14ac:dyDescent="0.2">
      <c r="A388" s="316" t="s">
        <v>840</v>
      </c>
      <c r="B388" s="316" t="s">
        <v>910</v>
      </c>
      <c r="C388" s="313" t="s">
        <v>913</v>
      </c>
      <c r="D388" s="318"/>
      <c r="E388" s="318"/>
      <c r="F388" s="318"/>
      <c r="G388" s="318"/>
      <c r="H388" s="318"/>
      <c r="I388" s="315" t="s">
        <v>410</v>
      </c>
      <c r="J388" s="315" t="s">
        <v>483</v>
      </c>
      <c r="K388" s="316"/>
      <c r="L388" s="316"/>
      <c r="M388" s="403"/>
    </row>
    <row r="389" spans="1:13" x14ac:dyDescent="0.2">
      <c r="A389" s="316" t="s">
        <v>840</v>
      </c>
      <c r="B389" s="316" t="s">
        <v>910</v>
      </c>
      <c r="C389" s="313" t="s">
        <v>914</v>
      </c>
      <c r="D389" s="318"/>
      <c r="E389" s="318"/>
      <c r="F389" s="318"/>
      <c r="G389" s="318"/>
      <c r="H389" s="318"/>
      <c r="I389" s="315" t="s">
        <v>410</v>
      </c>
      <c r="J389" s="315"/>
      <c r="K389" s="316" t="s">
        <v>521</v>
      </c>
      <c r="L389" s="316"/>
      <c r="M389" s="403"/>
    </row>
    <row r="390" spans="1:13" x14ac:dyDescent="0.2">
      <c r="A390" s="316" t="s">
        <v>840</v>
      </c>
      <c r="B390" s="316" t="s">
        <v>910</v>
      </c>
      <c r="C390" s="313" t="s">
        <v>915</v>
      </c>
      <c r="D390" s="318"/>
      <c r="E390" s="318"/>
      <c r="F390" s="318"/>
      <c r="G390" s="318"/>
      <c r="H390" s="318"/>
      <c r="I390" s="315" t="s">
        <v>402</v>
      </c>
      <c r="J390" s="315"/>
      <c r="K390" s="316" t="s">
        <v>521</v>
      </c>
      <c r="L390" s="316"/>
      <c r="M390" s="403"/>
    </row>
    <row r="391" spans="1:13" x14ac:dyDescent="0.2">
      <c r="A391" s="316" t="s">
        <v>840</v>
      </c>
      <c r="B391" s="316" t="s">
        <v>910</v>
      </c>
      <c r="C391" s="313" t="s">
        <v>906</v>
      </c>
      <c r="D391" s="318"/>
      <c r="E391" s="318"/>
      <c r="F391" s="318"/>
      <c r="G391" s="318"/>
      <c r="H391" s="318"/>
      <c r="I391" s="315" t="s">
        <v>410</v>
      </c>
      <c r="J391" s="315" t="s">
        <v>483</v>
      </c>
      <c r="K391" s="316"/>
      <c r="L391" s="316"/>
      <c r="M391" s="403"/>
    </row>
    <row r="392" spans="1:13" x14ac:dyDescent="0.2">
      <c r="A392" s="316" t="s">
        <v>840</v>
      </c>
      <c r="B392" s="316" t="s">
        <v>916</v>
      </c>
      <c r="C392" s="313" t="s">
        <v>917</v>
      </c>
      <c r="D392" s="318">
        <v>4000</v>
      </c>
      <c r="E392" s="318">
        <v>4000</v>
      </c>
      <c r="F392" s="318"/>
      <c r="G392" s="318"/>
      <c r="H392" s="318"/>
      <c r="I392" s="315" t="s">
        <v>402</v>
      </c>
      <c r="J392" s="315" t="s">
        <v>483</v>
      </c>
      <c r="K392" s="316"/>
      <c r="L392" s="316"/>
      <c r="M392" s="403"/>
    </row>
    <row r="393" spans="1:13" x14ac:dyDescent="0.2">
      <c r="A393" s="316" t="s">
        <v>840</v>
      </c>
      <c r="B393" s="316" t="s">
        <v>916</v>
      </c>
      <c r="C393" s="313" t="s">
        <v>918</v>
      </c>
      <c r="D393" s="318">
        <v>1500</v>
      </c>
      <c r="E393" s="318">
        <v>1500</v>
      </c>
      <c r="F393" s="318"/>
      <c r="G393" s="318"/>
      <c r="H393" s="318"/>
      <c r="I393" s="315" t="s">
        <v>410</v>
      </c>
      <c r="J393" s="315" t="s">
        <v>483</v>
      </c>
      <c r="K393" s="316"/>
      <c r="L393" s="316"/>
      <c r="M393" s="403"/>
    </row>
    <row r="394" spans="1:13" x14ac:dyDescent="0.2">
      <c r="A394" s="316" t="s">
        <v>840</v>
      </c>
      <c r="B394" s="316" t="s">
        <v>916</v>
      </c>
      <c r="C394" s="313" t="s">
        <v>902</v>
      </c>
      <c r="D394" s="318"/>
      <c r="E394" s="318"/>
      <c r="F394" s="318"/>
      <c r="G394" s="318"/>
      <c r="H394" s="318"/>
      <c r="I394" s="315" t="s">
        <v>402</v>
      </c>
      <c r="J394" s="315" t="s">
        <v>483</v>
      </c>
      <c r="K394" s="316"/>
      <c r="L394" s="316"/>
      <c r="M394" s="403"/>
    </row>
    <row r="395" spans="1:13" ht="22.5" x14ac:dyDescent="0.2">
      <c r="A395" s="316" t="s">
        <v>840</v>
      </c>
      <c r="B395" s="316" t="s">
        <v>916</v>
      </c>
      <c r="C395" s="313" t="s">
        <v>919</v>
      </c>
      <c r="D395" s="318"/>
      <c r="E395" s="318"/>
      <c r="F395" s="318"/>
      <c r="G395" s="318"/>
      <c r="H395" s="318"/>
      <c r="I395" s="315" t="s">
        <v>909</v>
      </c>
      <c r="J395" s="315" t="s">
        <v>483</v>
      </c>
      <c r="K395" s="316"/>
      <c r="L395" s="316"/>
      <c r="M395" s="403"/>
    </row>
    <row r="396" spans="1:13" x14ac:dyDescent="0.2">
      <c r="A396" s="316" t="s">
        <v>840</v>
      </c>
      <c r="B396" s="316" t="s">
        <v>916</v>
      </c>
      <c r="C396" s="313" t="s">
        <v>920</v>
      </c>
      <c r="D396" s="318"/>
      <c r="E396" s="318"/>
      <c r="F396" s="318"/>
      <c r="G396" s="318"/>
      <c r="H396" s="318"/>
      <c r="I396" s="315" t="s">
        <v>402</v>
      </c>
      <c r="J396" s="315"/>
      <c r="K396" s="316" t="s">
        <v>521</v>
      </c>
      <c r="L396" s="316"/>
      <c r="M396" s="403"/>
    </row>
    <row r="397" spans="1:13" x14ac:dyDescent="0.2">
      <c r="A397" s="316" t="s">
        <v>840</v>
      </c>
      <c r="B397" s="316" t="s">
        <v>916</v>
      </c>
      <c r="C397" s="313" t="s">
        <v>921</v>
      </c>
      <c r="D397" s="318"/>
      <c r="E397" s="318"/>
      <c r="F397" s="318"/>
      <c r="G397" s="318"/>
      <c r="H397" s="318"/>
      <c r="I397" s="315" t="s">
        <v>410</v>
      </c>
      <c r="J397" s="315"/>
      <c r="K397" s="316" t="s">
        <v>521</v>
      </c>
      <c r="L397" s="316"/>
      <c r="M397" s="403"/>
    </row>
    <row r="398" spans="1:13" x14ac:dyDescent="0.2">
      <c r="A398" s="316" t="s">
        <v>840</v>
      </c>
      <c r="B398" s="316" t="s">
        <v>916</v>
      </c>
      <c r="C398" s="313" t="s">
        <v>922</v>
      </c>
      <c r="D398" s="318">
        <v>1500</v>
      </c>
      <c r="E398" s="318"/>
      <c r="F398" s="318"/>
      <c r="G398" s="318">
        <v>1500</v>
      </c>
      <c r="H398" s="318"/>
      <c r="I398" s="315" t="s">
        <v>402</v>
      </c>
      <c r="J398" s="315"/>
      <c r="K398" s="316" t="s">
        <v>521</v>
      </c>
      <c r="L398" s="316"/>
      <c r="M398" s="403"/>
    </row>
    <row r="399" spans="1:13" x14ac:dyDescent="0.2">
      <c r="A399" s="316" t="s">
        <v>840</v>
      </c>
      <c r="B399" s="316" t="s">
        <v>916</v>
      </c>
      <c r="C399" s="313" t="s">
        <v>923</v>
      </c>
      <c r="D399" s="318"/>
      <c r="E399" s="318"/>
      <c r="F399" s="318"/>
      <c r="G399" s="318"/>
      <c r="H399" s="318"/>
      <c r="I399" s="315" t="s">
        <v>410</v>
      </c>
      <c r="J399" s="315"/>
      <c r="K399" s="316" t="s">
        <v>521</v>
      </c>
      <c r="L399" s="316"/>
      <c r="M399" s="403"/>
    </row>
    <row r="400" spans="1:13" x14ac:dyDescent="0.2">
      <c r="A400" s="316" t="s">
        <v>840</v>
      </c>
      <c r="B400" s="316" t="s">
        <v>924</v>
      </c>
      <c r="C400" s="313" t="s">
        <v>925</v>
      </c>
      <c r="D400" s="318"/>
      <c r="E400" s="318"/>
      <c r="F400" s="318"/>
      <c r="G400" s="318"/>
      <c r="H400" s="318"/>
      <c r="I400" s="315" t="s">
        <v>402</v>
      </c>
      <c r="J400" s="315"/>
      <c r="K400" s="316" t="s">
        <v>521</v>
      </c>
      <c r="L400" s="316"/>
      <c r="M400" s="403"/>
    </row>
    <row r="401" spans="1:13" x14ac:dyDescent="0.2">
      <c r="A401" s="316" t="s">
        <v>840</v>
      </c>
      <c r="B401" s="316" t="s">
        <v>926</v>
      </c>
      <c r="C401" s="313" t="s">
        <v>927</v>
      </c>
      <c r="D401" s="318"/>
      <c r="E401" s="318"/>
      <c r="F401" s="318"/>
      <c r="G401" s="318"/>
      <c r="H401" s="318"/>
      <c r="I401" s="315" t="s">
        <v>402</v>
      </c>
      <c r="J401" s="315"/>
      <c r="K401" s="316" t="s">
        <v>521</v>
      </c>
      <c r="L401" s="316"/>
      <c r="M401" s="403"/>
    </row>
    <row r="402" spans="1:13" x14ac:dyDescent="0.2">
      <c r="A402" s="316" t="s">
        <v>840</v>
      </c>
      <c r="B402" s="316" t="s">
        <v>928</v>
      </c>
      <c r="C402" s="313" t="s">
        <v>925</v>
      </c>
      <c r="D402" s="318"/>
      <c r="E402" s="318"/>
      <c r="F402" s="318"/>
      <c r="G402" s="318"/>
      <c r="H402" s="318"/>
      <c r="I402" s="315" t="s">
        <v>402</v>
      </c>
      <c r="J402" s="315" t="s">
        <v>483</v>
      </c>
      <c r="K402" s="316"/>
      <c r="L402" s="316"/>
      <c r="M402" s="403"/>
    </row>
    <row r="403" spans="1:13" x14ac:dyDescent="0.2">
      <c r="A403" s="316" t="s">
        <v>840</v>
      </c>
      <c r="B403" s="316" t="s">
        <v>928</v>
      </c>
      <c r="C403" s="313" t="s">
        <v>929</v>
      </c>
      <c r="D403" s="318"/>
      <c r="E403" s="318"/>
      <c r="F403" s="318"/>
      <c r="G403" s="318"/>
      <c r="H403" s="318"/>
      <c r="I403" s="315" t="s">
        <v>402</v>
      </c>
      <c r="J403" s="315" t="s">
        <v>483</v>
      </c>
      <c r="K403" s="316"/>
      <c r="L403" s="316"/>
      <c r="M403" s="403"/>
    </row>
    <row r="404" spans="1:13" x14ac:dyDescent="0.2">
      <c r="A404" s="316" t="s">
        <v>840</v>
      </c>
      <c r="B404" s="316" t="s">
        <v>930</v>
      </c>
      <c r="C404" s="313" t="s">
        <v>931</v>
      </c>
      <c r="D404" s="318">
        <v>14000</v>
      </c>
      <c r="E404" s="318">
        <v>14000</v>
      </c>
      <c r="F404" s="318"/>
      <c r="G404" s="318"/>
      <c r="H404" s="318"/>
      <c r="I404" s="315" t="s">
        <v>410</v>
      </c>
      <c r="J404" s="315" t="s">
        <v>483</v>
      </c>
      <c r="K404" s="316"/>
      <c r="L404" s="316"/>
      <c r="M404" s="403"/>
    </row>
    <row r="405" spans="1:13" x14ac:dyDescent="0.2">
      <c r="A405" s="316" t="s">
        <v>840</v>
      </c>
      <c r="B405" s="316" t="s">
        <v>930</v>
      </c>
      <c r="C405" s="313" t="s">
        <v>932</v>
      </c>
      <c r="D405" s="318"/>
      <c r="E405" s="318"/>
      <c r="F405" s="318"/>
      <c r="G405" s="318"/>
      <c r="H405" s="318"/>
      <c r="I405" s="315" t="s">
        <v>410</v>
      </c>
      <c r="J405" s="315" t="s">
        <v>483</v>
      </c>
      <c r="K405" s="316"/>
      <c r="L405" s="316"/>
      <c r="M405" s="403"/>
    </row>
    <row r="406" spans="1:13" x14ac:dyDescent="0.2">
      <c r="A406" s="316" t="s">
        <v>840</v>
      </c>
      <c r="B406" s="316" t="s">
        <v>930</v>
      </c>
      <c r="C406" s="313" t="s">
        <v>902</v>
      </c>
      <c r="D406" s="318"/>
      <c r="E406" s="318"/>
      <c r="F406" s="318"/>
      <c r="G406" s="318"/>
      <c r="H406" s="318"/>
      <c r="I406" s="315" t="s">
        <v>402</v>
      </c>
      <c r="J406" s="315" t="s">
        <v>483</v>
      </c>
      <c r="K406" s="316"/>
      <c r="L406" s="316"/>
      <c r="M406" s="403"/>
    </row>
    <row r="407" spans="1:13" x14ac:dyDescent="0.2">
      <c r="A407" s="316" t="s">
        <v>840</v>
      </c>
      <c r="B407" s="316" t="s">
        <v>930</v>
      </c>
      <c r="C407" s="313" t="s">
        <v>933</v>
      </c>
      <c r="D407" s="318"/>
      <c r="E407" s="318"/>
      <c r="F407" s="318"/>
      <c r="G407" s="318"/>
      <c r="H407" s="318"/>
      <c r="I407" s="315" t="s">
        <v>402</v>
      </c>
      <c r="J407" s="315"/>
      <c r="K407" s="316" t="s">
        <v>521</v>
      </c>
      <c r="L407" s="316"/>
      <c r="M407" s="403"/>
    </row>
    <row r="408" spans="1:13" x14ac:dyDescent="0.2">
      <c r="A408" s="316" t="s">
        <v>840</v>
      </c>
      <c r="B408" s="316" t="s">
        <v>930</v>
      </c>
      <c r="C408" s="313" t="s">
        <v>934</v>
      </c>
      <c r="D408" s="318"/>
      <c r="E408" s="318"/>
      <c r="F408" s="318"/>
      <c r="G408" s="318"/>
      <c r="H408" s="318"/>
      <c r="I408" s="315" t="s">
        <v>402</v>
      </c>
      <c r="J408" s="315" t="s">
        <v>483</v>
      </c>
      <c r="K408" s="316"/>
      <c r="L408" s="316"/>
      <c r="M408" s="403"/>
    </row>
    <row r="409" spans="1:13" x14ac:dyDescent="0.2">
      <c r="A409" s="316" t="s">
        <v>840</v>
      </c>
      <c r="B409" s="316" t="s">
        <v>930</v>
      </c>
      <c r="C409" s="313" t="s">
        <v>897</v>
      </c>
      <c r="D409" s="318"/>
      <c r="E409" s="318"/>
      <c r="F409" s="318"/>
      <c r="G409" s="318"/>
      <c r="H409" s="318"/>
      <c r="I409" s="315" t="s">
        <v>402</v>
      </c>
      <c r="J409" s="315"/>
      <c r="K409" s="316" t="s">
        <v>521</v>
      </c>
      <c r="L409" s="316"/>
      <c r="M409" s="403"/>
    </row>
    <row r="410" spans="1:13" x14ac:dyDescent="0.2">
      <c r="A410" s="316" t="s">
        <v>840</v>
      </c>
      <c r="B410" s="316" t="s">
        <v>930</v>
      </c>
      <c r="C410" s="313" t="s">
        <v>914</v>
      </c>
      <c r="D410" s="318"/>
      <c r="E410" s="318"/>
      <c r="F410" s="318"/>
      <c r="G410" s="318"/>
      <c r="H410" s="318"/>
      <c r="I410" s="315" t="s">
        <v>410</v>
      </c>
      <c r="J410" s="315"/>
      <c r="K410" s="316" t="s">
        <v>521</v>
      </c>
      <c r="L410" s="316"/>
      <c r="M410" s="403"/>
    </row>
    <row r="411" spans="1:13" x14ac:dyDescent="0.2">
      <c r="A411" s="316" t="s">
        <v>840</v>
      </c>
      <c r="B411" s="316" t="s">
        <v>930</v>
      </c>
      <c r="C411" s="313" t="s">
        <v>906</v>
      </c>
      <c r="D411" s="318"/>
      <c r="E411" s="318"/>
      <c r="F411" s="318"/>
      <c r="G411" s="318"/>
      <c r="H411" s="318"/>
      <c r="I411" s="315" t="s">
        <v>410</v>
      </c>
      <c r="J411" s="315" t="s">
        <v>483</v>
      </c>
      <c r="K411" s="316"/>
      <c r="L411" s="316"/>
      <c r="M411" s="403"/>
    </row>
    <row r="412" spans="1:13" x14ac:dyDescent="0.2">
      <c r="A412" s="316" t="s">
        <v>840</v>
      </c>
      <c r="B412" s="316" t="s">
        <v>935</v>
      </c>
      <c r="C412" s="313" t="s">
        <v>925</v>
      </c>
      <c r="D412" s="318"/>
      <c r="E412" s="318"/>
      <c r="F412" s="318"/>
      <c r="G412" s="318"/>
      <c r="H412" s="318"/>
      <c r="I412" s="315" t="s">
        <v>402</v>
      </c>
      <c r="J412" s="315"/>
      <c r="K412" s="316" t="s">
        <v>521</v>
      </c>
      <c r="L412" s="316"/>
      <c r="M412" s="403"/>
    </row>
    <row r="413" spans="1:13" x14ac:dyDescent="0.2">
      <c r="A413" s="316" t="s">
        <v>840</v>
      </c>
      <c r="B413" s="316" t="s">
        <v>936</v>
      </c>
      <c r="C413" s="313" t="s">
        <v>937</v>
      </c>
      <c r="D413" s="318"/>
      <c r="E413" s="318"/>
      <c r="F413" s="318"/>
      <c r="G413" s="318"/>
      <c r="H413" s="318"/>
      <c r="I413" s="315" t="s">
        <v>161</v>
      </c>
      <c r="J413" s="315" t="s">
        <v>483</v>
      </c>
      <c r="K413" s="316"/>
      <c r="L413" s="316"/>
      <c r="M413" s="403"/>
    </row>
    <row r="414" spans="1:13" x14ac:dyDescent="0.2">
      <c r="A414" s="316" t="s">
        <v>840</v>
      </c>
      <c r="B414" s="316" t="s">
        <v>938</v>
      </c>
      <c r="C414" s="313" t="s">
        <v>939</v>
      </c>
      <c r="D414" s="318"/>
      <c r="E414" s="318"/>
      <c r="F414" s="318"/>
      <c r="G414" s="318"/>
      <c r="H414" s="318"/>
      <c r="I414" s="315" t="s">
        <v>402</v>
      </c>
      <c r="J414" s="315" t="s">
        <v>483</v>
      </c>
      <c r="K414" s="316"/>
      <c r="L414" s="316"/>
      <c r="M414" s="403"/>
    </row>
    <row r="415" spans="1:13" x14ac:dyDescent="0.2">
      <c r="A415" s="316" t="s">
        <v>840</v>
      </c>
      <c r="B415" s="316" t="s">
        <v>938</v>
      </c>
      <c r="C415" s="313" t="s">
        <v>940</v>
      </c>
      <c r="D415" s="318">
        <v>4000</v>
      </c>
      <c r="E415" s="318">
        <v>4000</v>
      </c>
      <c r="F415" s="318"/>
      <c r="G415" s="318"/>
      <c r="H415" s="318"/>
      <c r="I415" s="315" t="s">
        <v>402</v>
      </c>
      <c r="J415" s="315" t="s">
        <v>483</v>
      </c>
      <c r="K415" s="316"/>
      <c r="L415" s="316"/>
      <c r="M415" s="403"/>
    </row>
    <row r="416" spans="1:13" x14ac:dyDescent="0.2">
      <c r="A416" s="316" t="s">
        <v>840</v>
      </c>
      <c r="B416" s="316" t="s">
        <v>938</v>
      </c>
      <c r="C416" s="313" t="s">
        <v>911</v>
      </c>
      <c r="D416" s="318">
        <v>3000</v>
      </c>
      <c r="E416" s="318">
        <v>3000</v>
      </c>
      <c r="F416" s="318"/>
      <c r="G416" s="318"/>
      <c r="H416" s="318"/>
      <c r="I416" s="315" t="s">
        <v>402</v>
      </c>
      <c r="J416" s="315" t="s">
        <v>483</v>
      </c>
      <c r="K416" s="316"/>
      <c r="L416" s="316"/>
      <c r="M416" s="403"/>
    </row>
    <row r="417" spans="1:13" x14ac:dyDescent="0.2">
      <c r="A417" s="316" t="s">
        <v>840</v>
      </c>
      <c r="B417" s="316" t="s">
        <v>938</v>
      </c>
      <c r="C417" s="313" t="s">
        <v>941</v>
      </c>
      <c r="D417" s="318"/>
      <c r="E417" s="318"/>
      <c r="F417" s="318"/>
      <c r="G417" s="318"/>
      <c r="H417" s="318"/>
      <c r="I417" s="315" t="s">
        <v>410</v>
      </c>
      <c r="J417" s="315" t="s">
        <v>483</v>
      </c>
      <c r="K417" s="316"/>
      <c r="L417" s="316"/>
      <c r="M417" s="403"/>
    </row>
    <row r="418" spans="1:13" x14ac:dyDescent="0.2">
      <c r="A418" s="316" t="s">
        <v>840</v>
      </c>
      <c r="B418" s="316" t="s">
        <v>938</v>
      </c>
      <c r="C418" s="313" t="s">
        <v>915</v>
      </c>
      <c r="D418" s="318"/>
      <c r="E418" s="318"/>
      <c r="F418" s="318"/>
      <c r="G418" s="318"/>
      <c r="H418" s="318"/>
      <c r="I418" s="315" t="s">
        <v>410</v>
      </c>
      <c r="J418" s="315"/>
      <c r="K418" s="316" t="s">
        <v>521</v>
      </c>
      <c r="L418" s="316"/>
      <c r="M418" s="403"/>
    </row>
    <row r="419" spans="1:13" x14ac:dyDescent="0.2">
      <c r="A419" s="316" t="s">
        <v>840</v>
      </c>
      <c r="B419" s="316" t="s">
        <v>938</v>
      </c>
      <c r="C419" s="313" t="s">
        <v>906</v>
      </c>
      <c r="D419" s="318"/>
      <c r="E419" s="318"/>
      <c r="F419" s="318"/>
      <c r="G419" s="318"/>
      <c r="H419" s="318"/>
      <c r="I419" s="315" t="s">
        <v>402</v>
      </c>
      <c r="J419" s="315" t="s">
        <v>483</v>
      </c>
      <c r="K419" s="316"/>
      <c r="L419" s="316"/>
      <c r="M419" s="403"/>
    </row>
    <row r="420" spans="1:13" x14ac:dyDescent="0.2">
      <c r="A420" s="316" t="s">
        <v>840</v>
      </c>
      <c r="B420" s="316" t="s">
        <v>942</v>
      </c>
      <c r="C420" s="313" t="s">
        <v>943</v>
      </c>
      <c r="D420" s="318">
        <v>1500</v>
      </c>
      <c r="E420" s="318">
        <v>1500</v>
      </c>
      <c r="F420" s="318"/>
      <c r="G420" s="318"/>
      <c r="H420" s="318"/>
      <c r="I420" s="315" t="s">
        <v>402</v>
      </c>
      <c r="J420" s="315" t="s">
        <v>483</v>
      </c>
      <c r="K420" s="316"/>
      <c r="L420" s="316"/>
      <c r="M420" s="403"/>
    </row>
    <row r="421" spans="1:13" x14ac:dyDescent="0.2">
      <c r="A421" s="316" t="s">
        <v>840</v>
      </c>
      <c r="B421" s="316" t="s">
        <v>944</v>
      </c>
      <c r="C421" s="313" t="s">
        <v>913</v>
      </c>
      <c r="D421" s="318"/>
      <c r="E421" s="318"/>
      <c r="F421" s="318"/>
      <c r="G421" s="318"/>
      <c r="H421" s="318"/>
      <c r="I421" s="315" t="s">
        <v>410</v>
      </c>
      <c r="J421" s="315"/>
      <c r="K421" s="316" t="s">
        <v>521</v>
      </c>
      <c r="L421" s="316"/>
      <c r="M421" s="403"/>
    </row>
    <row r="422" spans="1:13" x14ac:dyDescent="0.2">
      <c r="A422" s="316" t="s">
        <v>840</v>
      </c>
      <c r="B422" s="316" t="s">
        <v>944</v>
      </c>
      <c r="C422" s="313" t="s">
        <v>945</v>
      </c>
      <c r="D422" s="318">
        <v>300</v>
      </c>
      <c r="E422" s="318">
        <v>300</v>
      </c>
      <c r="F422" s="318"/>
      <c r="G422" s="318"/>
      <c r="H422" s="318"/>
      <c r="I422" s="315" t="s">
        <v>402</v>
      </c>
      <c r="J422" s="315" t="s">
        <v>483</v>
      </c>
      <c r="K422" s="316"/>
      <c r="L422" s="316"/>
      <c r="M422" s="403"/>
    </row>
    <row r="423" spans="1:13" x14ac:dyDescent="0.2">
      <c r="A423" s="316" t="s">
        <v>840</v>
      </c>
      <c r="B423" s="316" t="s">
        <v>944</v>
      </c>
      <c r="C423" s="313" t="s">
        <v>890</v>
      </c>
      <c r="D423" s="318">
        <v>3000</v>
      </c>
      <c r="E423" s="318">
        <v>3000</v>
      </c>
      <c r="F423" s="318"/>
      <c r="G423" s="318"/>
      <c r="H423" s="318"/>
      <c r="I423" s="315" t="s">
        <v>402</v>
      </c>
      <c r="J423" s="315" t="s">
        <v>483</v>
      </c>
      <c r="K423" s="316"/>
      <c r="L423" s="316"/>
      <c r="M423" s="403"/>
    </row>
    <row r="424" spans="1:13" x14ac:dyDescent="0.2">
      <c r="A424" s="316" t="s">
        <v>840</v>
      </c>
      <c r="B424" s="316" t="s">
        <v>944</v>
      </c>
      <c r="C424" s="313" t="s">
        <v>946</v>
      </c>
      <c r="D424" s="318">
        <v>100</v>
      </c>
      <c r="E424" s="318">
        <v>100</v>
      </c>
      <c r="F424" s="318"/>
      <c r="G424" s="318"/>
      <c r="H424" s="318"/>
      <c r="I424" s="315" t="s">
        <v>402</v>
      </c>
      <c r="J424" s="315" t="s">
        <v>483</v>
      </c>
      <c r="K424" s="316"/>
      <c r="L424" s="316"/>
      <c r="M424" s="403"/>
    </row>
    <row r="425" spans="1:13" ht="22.5" x14ac:dyDescent="0.2">
      <c r="A425" s="316" t="s">
        <v>947</v>
      </c>
      <c r="B425" s="316" t="s">
        <v>948</v>
      </c>
      <c r="C425" s="313" t="s">
        <v>949</v>
      </c>
      <c r="D425" s="318"/>
      <c r="E425" s="318"/>
      <c r="F425" s="318"/>
      <c r="G425" s="318"/>
      <c r="H425" s="318"/>
      <c r="I425" s="315"/>
      <c r="J425" s="315"/>
      <c r="K425" s="316"/>
      <c r="L425" s="316"/>
      <c r="M425" s="403"/>
    </row>
    <row r="426" spans="1:13" x14ac:dyDescent="0.2">
      <c r="A426" s="316" t="s">
        <v>947</v>
      </c>
      <c r="B426" s="316"/>
      <c r="C426" s="313" t="s">
        <v>950</v>
      </c>
      <c r="D426" s="318"/>
      <c r="E426" s="318"/>
      <c r="F426" s="318"/>
      <c r="G426" s="318"/>
      <c r="H426" s="318"/>
      <c r="I426" s="315"/>
      <c r="J426" s="315"/>
      <c r="K426" s="316"/>
      <c r="L426" s="316"/>
      <c r="M426" s="403"/>
    </row>
    <row r="427" spans="1:13" x14ac:dyDescent="0.2">
      <c r="A427" s="316" t="s">
        <v>947</v>
      </c>
      <c r="B427" s="316"/>
      <c r="C427" s="313"/>
      <c r="D427" s="318"/>
      <c r="E427" s="318"/>
      <c r="F427" s="318"/>
      <c r="G427" s="318"/>
      <c r="H427" s="318"/>
      <c r="I427" s="315"/>
      <c r="J427" s="315"/>
      <c r="K427" s="316"/>
      <c r="L427" s="316"/>
      <c r="M427" s="403"/>
    </row>
    <row r="428" spans="1:13" ht="33.75" x14ac:dyDescent="0.2">
      <c r="A428" s="316" t="s">
        <v>947</v>
      </c>
      <c r="B428" s="316"/>
      <c r="C428" s="313" t="s">
        <v>951</v>
      </c>
      <c r="D428" s="318"/>
      <c r="E428" s="318"/>
      <c r="F428" s="318"/>
      <c r="G428" s="318"/>
      <c r="H428" s="318"/>
      <c r="I428" s="315"/>
      <c r="J428" s="315"/>
      <c r="K428" s="316"/>
      <c r="L428" s="316"/>
      <c r="M428" s="403"/>
    </row>
    <row r="429" spans="1:13" x14ac:dyDescent="0.2">
      <c r="A429" s="316" t="s">
        <v>947</v>
      </c>
      <c r="B429" s="316"/>
      <c r="C429" s="313" t="s">
        <v>952</v>
      </c>
      <c r="D429" s="318">
        <v>1500</v>
      </c>
      <c r="E429" s="318"/>
      <c r="F429" s="318"/>
      <c r="G429" s="318">
        <v>1500</v>
      </c>
      <c r="H429" s="318"/>
      <c r="I429" s="315"/>
      <c r="J429" s="315"/>
      <c r="K429" s="316"/>
      <c r="L429" s="316"/>
      <c r="M429" s="403"/>
    </row>
    <row r="430" spans="1:13" ht="22.5" x14ac:dyDescent="0.2">
      <c r="A430" s="316" t="s">
        <v>947</v>
      </c>
      <c r="B430" s="316"/>
      <c r="C430" s="313" t="s">
        <v>953</v>
      </c>
      <c r="D430" s="318">
        <v>800</v>
      </c>
      <c r="E430" s="318"/>
      <c r="F430" s="318"/>
      <c r="G430" s="318">
        <v>800</v>
      </c>
      <c r="H430" s="318"/>
      <c r="I430" s="315"/>
      <c r="J430" s="315"/>
      <c r="K430" s="316"/>
      <c r="L430" s="316"/>
      <c r="M430" s="403"/>
    </row>
    <row r="431" spans="1:13" ht="22.5" x14ac:dyDescent="0.2">
      <c r="A431" s="316" t="s">
        <v>947</v>
      </c>
      <c r="B431" s="316"/>
      <c r="C431" s="313" t="s">
        <v>954</v>
      </c>
      <c r="D431" s="318"/>
      <c r="E431" s="318"/>
      <c r="F431" s="318"/>
      <c r="G431" s="318"/>
      <c r="H431" s="318"/>
      <c r="I431" s="315"/>
      <c r="J431" s="315"/>
      <c r="K431" s="316"/>
      <c r="L431" s="316"/>
      <c r="M431" s="403"/>
    </row>
    <row r="432" spans="1:13" ht="22.5" x14ac:dyDescent="0.2">
      <c r="A432" s="316" t="s">
        <v>947</v>
      </c>
      <c r="B432" s="316"/>
      <c r="C432" s="313" t="s">
        <v>955</v>
      </c>
      <c r="D432" s="318"/>
      <c r="E432" s="318"/>
      <c r="F432" s="318"/>
      <c r="G432" s="318"/>
      <c r="H432" s="318"/>
      <c r="I432" s="315"/>
      <c r="J432" s="315"/>
      <c r="K432" s="316"/>
      <c r="L432" s="316"/>
      <c r="M432" s="403"/>
    </row>
    <row r="433" spans="1:13" ht="45" x14ac:dyDescent="0.2">
      <c r="A433" s="316" t="s">
        <v>947</v>
      </c>
      <c r="B433" s="316"/>
      <c r="C433" s="313" t="s">
        <v>956</v>
      </c>
      <c r="D433" s="318"/>
      <c r="E433" s="318"/>
      <c r="F433" s="318"/>
      <c r="G433" s="318"/>
      <c r="H433" s="318"/>
      <c r="I433" s="315"/>
      <c r="J433" s="315"/>
      <c r="K433" s="316"/>
      <c r="L433" s="316"/>
      <c r="M433" s="403"/>
    </row>
    <row r="434" spans="1:13" ht="22.5" x14ac:dyDescent="0.2">
      <c r="A434" s="316" t="s">
        <v>947</v>
      </c>
      <c r="B434" s="316"/>
      <c r="C434" s="313" t="s">
        <v>953</v>
      </c>
      <c r="D434" s="318"/>
      <c r="E434" s="318"/>
      <c r="F434" s="318"/>
      <c r="G434" s="318"/>
      <c r="H434" s="318"/>
      <c r="I434" s="315"/>
      <c r="J434" s="315"/>
      <c r="K434" s="316"/>
      <c r="L434" s="316"/>
      <c r="M434" s="403"/>
    </row>
    <row r="435" spans="1:13" ht="22.5" x14ac:dyDescent="0.2">
      <c r="A435" s="316" t="s">
        <v>947</v>
      </c>
      <c r="B435" s="316"/>
      <c r="C435" s="313" t="s">
        <v>957</v>
      </c>
      <c r="D435" s="318"/>
      <c r="E435" s="318"/>
      <c r="F435" s="318"/>
      <c r="G435" s="318"/>
      <c r="H435" s="318"/>
      <c r="I435" s="315"/>
      <c r="J435" s="315"/>
      <c r="K435" s="316"/>
      <c r="L435" s="316"/>
      <c r="M435" s="403"/>
    </row>
    <row r="436" spans="1:13" ht="22.5" x14ac:dyDescent="0.2">
      <c r="A436" s="316" t="s">
        <v>947</v>
      </c>
      <c r="B436" s="316"/>
      <c r="C436" s="313" t="s">
        <v>958</v>
      </c>
      <c r="D436" s="318"/>
      <c r="E436" s="318"/>
      <c r="F436" s="318"/>
      <c r="G436" s="318"/>
      <c r="H436" s="318"/>
      <c r="I436" s="315"/>
      <c r="J436" s="315"/>
      <c r="K436" s="316"/>
      <c r="L436" s="316"/>
      <c r="M436" s="403"/>
    </row>
    <row r="437" spans="1:13" x14ac:dyDescent="0.2">
      <c r="A437" s="316" t="s">
        <v>947</v>
      </c>
      <c r="B437" s="316"/>
      <c r="C437" s="313" t="s">
        <v>959</v>
      </c>
      <c r="D437" s="318"/>
      <c r="E437" s="318"/>
      <c r="F437" s="318"/>
      <c r="G437" s="318"/>
      <c r="H437" s="318"/>
      <c r="I437" s="315"/>
      <c r="J437" s="315"/>
      <c r="K437" s="316"/>
      <c r="L437" s="316"/>
      <c r="M437" s="403"/>
    </row>
    <row r="438" spans="1:13" ht="22.5" x14ac:dyDescent="0.2">
      <c r="A438" s="316" t="s">
        <v>947</v>
      </c>
      <c r="B438" s="316"/>
      <c r="C438" s="313" t="s">
        <v>960</v>
      </c>
      <c r="D438" s="318"/>
      <c r="E438" s="318"/>
      <c r="F438" s="318"/>
      <c r="G438" s="318"/>
      <c r="H438" s="318"/>
      <c r="I438" s="315" t="s">
        <v>161</v>
      </c>
      <c r="J438" s="315"/>
      <c r="K438" s="316"/>
      <c r="L438" s="316"/>
      <c r="M438" s="403" t="s">
        <v>961</v>
      </c>
    </row>
    <row r="439" spans="1:13" ht="45" x14ac:dyDescent="0.2">
      <c r="A439" s="316" t="s">
        <v>947</v>
      </c>
      <c r="B439" s="316"/>
      <c r="C439" s="313" t="s">
        <v>956</v>
      </c>
      <c r="D439" s="318"/>
      <c r="E439" s="318"/>
      <c r="F439" s="318"/>
      <c r="G439" s="318"/>
      <c r="H439" s="318"/>
      <c r="I439" s="315"/>
      <c r="J439" s="315"/>
      <c r="K439" s="316"/>
      <c r="L439" s="316"/>
      <c r="M439" s="403"/>
    </row>
    <row r="440" spans="1:13" x14ac:dyDescent="0.2">
      <c r="A440" s="316" t="s">
        <v>947</v>
      </c>
      <c r="B440" s="316"/>
      <c r="C440" s="313" t="s">
        <v>962</v>
      </c>
      <c r="D440" s="318">
        <v>1500</v>
      </c>
      <c r="E440" s="318"/>
      <c r="F440" s="318"/>
      <c r="G440" s="318">
        <v>1500</v>
      </c>
      <c r="H440" s="318"/>
      <c r="I440" s="315"/>
      <c r="J440" s="315"/>
      <c r="K440" s="316"/>
      <c r="L440" s="316"/>
      <c r="M440" s="403"/>
    </row>
    <row r="441" spans="1:13" x14ac:dyDescent="0.2">
      <c r="A441" s="316" t="s">
        <v>947</v>
      </c>
      <c r="B441" s="316"/>
      <c r="C441" s="313" t="s">
        <v>963</v>
      </c>
      <c r="D441" s="318">
        <v>300</v>
      </c>
      <c r="E441" s="318"/>
      <c r="F441" s="318"/>
      <c r="G441" s="318">
        <v>300</v>
      </c>
      <c r="H441" s="318"/>
      <c r="I441" s="315"/>
      <c r="J441" s="315"/>
      <c r="K441" s="316"/>
      <c r="L441" s="316"/>
      <c r="M441" s="403"/>
    </row>
    <row r="442" spans="1:13" x14ac:dyDescent="0.2">
      <c r="A442" s="316" t="s">
        <v>947</v>
      </c>
      <c r="B442" s="316"/>
      <c r="C442" s="313" t="s">
        <v>964</v>
      </c>
      <c r="D442" s="318"/>
      <c r="E442" s="318"/>
      <c r="F442" s="318"/>
      <c r="G442" s="318"/>
      <c r="H442" s="318"/>
      <c r="I442" s="315" t="s">
        <v>410</v>
      </c>
      <c r="J442" s="315"/>
      <c r="K442" s="316"/>
      <c r="L442" s="316"/>
      <c r="M442" s="403" t="s">
        <v>965</v>
      </c>
    </row>
    <row r="443" spans="1:13" ht="22.5" x14ac:dyDescent="0.2">
      <c r="A443" s="316" t="s">
        <v>947</v>
      </c>
      <c r="B443" s="316"/>
      <c r="C443" s="313" t="s">
        <v>966</v>
      </c>
      <c r="D443" s="318"/>
      <c r="E443" s="318"/>
      <c r="F443" s="318"/>
      <c r="G443" s="318"/>
      <c r="H443" s="318"/>
      <c r="I443" s="315" t="s">
        <v>410</v>
      </c>
      <c r="J443" s="315"/>
      <c r="K443" s="316"/>
      <c r="L443" s="316"/>
      <c r="M443" s="403" t="s">
        <v>967</v>
      </c>
    </row>
    <row r="444" spans="1:13" x14ac:dyDescent="0.2">
      <c r="A444" s="316" t="s">
        <v>947</v>
      </c>
      <c r="B444" s="316"/>
      <c r="C444" s="313" t="s">
        <v>964</v>
      </c>
      <c r="D444" s="318"/>
      <c r="E444" s="318"/>
      <c r="F444" s="318"/>
      <c r="G444" s="318"/>
      <c r="H444" s="318"/>
      <c r="I444" s="315" t="s">
        <v>410</v>
      </c>
      <c r="J444" s="315"/>
      <c r="K444" s="316"/>
      <c r="L444" s="316"/>
      <c r="M444" s="403" t="s">
        <v>968</v>
      </c>
    </row>
    <row r="445" spans="1:13" x14ac:dyDescent="0.2">
      <c r="A445" s="316" t="s">
        <v>947</v>
      </c>
      <c r="B445" s="316"/>
      <c r="C445" s="313" t="s">
        <v>964</v>
      </c>
      <c r="D445" s="318"/>
      <c r="E445" s="318"/>
      <c r="F445" s="318"/>
      <c r="G445" s="318"/>
      <c r="H445" s="318"/>
      <c r="I445" s="315" t="s">
        <v>410</v>
      </c>
      <c r="J445" s="315"/>
      <c r="K445" s="316"/>
      <c r="L445" s="316"/>
      <c r="M445" s="403" t="s">
        <v>969</v>
      </c>
    </row>
    <row r="446" spans="1:13" ht="22.5" x14ac:dyDescent="0.2">
      <c r="A446" s="316" t="s">
        <v>947</v>
      </c>
      <c r="B446" s="316" t="s">
        <v>970</v>
      </c>
      <c r="C446" s="313" t="s">
        <v>971</v>
      </c>
      <c r="D446" s="318"/>
      <c r="E446" s="318"/>
      <c r="F446" s="318"/>
      <c r="G446" s="318"/>
      <c r="H446" s="318"/>
      <c r="I446" s="315"/>
      <c r="J446" s="315"/>
      <c r="K446" s="316"/>
      <c r="L446" s="316"/>
      <c r="M446" s="403"/>
    </row>
    <row r="447" spans="1:13" ht="22.5" x14ac:dyDescent="0.2">
      <c r="A447" s="316" t="s">
        <v>947</v>
      </c>
      <c r="B447" s="316"/>
      <c r="C447" s="313" t="s">
        <v>972</v>
      </c>
      <c r="D447" s="318"/>
      <c r="E447" s="318"/>
      <c r="F447" s="318"/>
      <c r="G447" s="318"/>
      <c r="H447" s="318"/>
      <c r="I447" s="315"/>
      <c r="J447" s="315"/>
      <c r="K447" s="316"/>
      <c r="L447" s="316"/>
      <c r="M447" s="403"/>
    </row>
    <row r="448" spans="1:13" x14ac:dyDescent="0.2">
      <c r="A448" s="316" t="s">
        <v>947</v>
      </c>
      <c r="B448" s="316"/>
      <c r="C448" s="313" t="s">
        <v>973</v>
      </c>
      <c r="D448" s="318">
        <v>1000</v>
      </c>
      <c r="E448" s="318"/>
      <c r="F448" s="318"/>
      <c r="G448" s="318">
        <v>1000</v>
      </c>
      <c r="H448" s="318"/>
      <c r="I448" s="315"/>
      <c r="J448" s="315"/>
      <c r="K448" s="316"/>
      <c r="L448" s="316"/>
      <c r="M448" s="403"/>
    </row>
    <row r="449" spans="1:13" x14ac:dyDescent="0.2">
      <c r="A449" s="316" t="s">
        <v>947</v>
      </c>
      <c r="B449" s="316"/>
      <c r="C449" s="313" t="s">
        <v>974</v>
      </c>
      <c r="D449" s="318">
        <v>300</v>
      </c>
      <c r="E449" s="318"/>
      <c r="F449" s="318"/>
      <c r="G449" s="318">
        <v>300</v>
      </c>
      <c r="H449" s="318"/>
      <c r="I449" s="315"/>
      <c r="J449" s="315"/>
      <c r="K449" s="316"/>
      <c r="L449" s="316"/>
      <c r="M449" s="403"/>
    </row>
    <row r="450" spans="1:13" ht="33.75" x14ac:dyDescent="0.2">
      <c r="A450" s="316" t="s">
        <v>947</v>
      </c>
      <c r="B450" s="316"/>
      <c r="C450" s="313" t="s">
        <v>975</v>
      </c>
      <c r="D450" s="318">
        <v>800</v>
      </c>
      <c r="E450" s="318"/>
      <c r="F450" s="318"/>
      <c r="G450" s="318">
        <v>800</v>
      </c>
      <c r="H450" s="318"/>
      <c r="I450" s="315"/>
      <c r="J450" s="315"/>
      <c r="K450" s="316"/>
      <c r="L450" s="316"/>
      <c r="M450" s="403"/>
    </row>
    <row r="451" spans="1:13" x14ac:dyDescent="0.2">
      <c r="A451" s="316" t="s">
        <v>947</v>
      </c>
      <c r="B451" s="316" t="s">
        <v>46</v>
      </c>
      <c r="C451" s="313" t="s">
        <v>976</v>
      </c>
      <c r="D451" s="318"/>
      <c r="E451" s="318"/>
      <c r="F451" s="318"/>
      <c r="G451" s="318"/>
      <c r="H451" s="318"/>
      <c r="I451" s="315"/>
      <c r="J451" s="315"/>
      <c r="K451" s="316"/>
      <c r="L451" s="316"/>
      <c r="M451" s="403"/>
    </row>
    <row r="452" spans="1:13" x14ac:dyDescent="0.2">
      <c r="A452" s="316" t="s">
        <v>947</v>
      </c>
      <c r="B452" s="316"/>
      <c r="C452" s="313" t="s">
        <v>977</v>
      </c>
      <c r="D452" s="318"/>
      <c r="E452" s="318"/>
      <c r="F452" s="318"/>
      <c r="G452" s="318"/>
      <c r="H452" s="318"/>
      <c r="I452" s="315"/>
      <c r="J452" s="315"/>
      <c r="K452" s="316"/>
      <c r="L452" s="316"/>
      <c r="M452" s="403"/>
    </row>
    <row r="453" spans="1:13" x14ac:dyDescent="0.2">
      <c r="A453" s="316" t="s">
        <v>947</v>
      </c>
      <c r="B453" s="316"/>
      <c r="C453" s="313" t="s">
        <v>978</v>
      </c>
      <c r="D453" s="318"/>
      <c r="E453" s="318"/>
      <c r="F453" s="318"/>
      <c r="G453" s="318"/>
      <c r="H453" s="318"/>
      <c r="I453" s="315"/>
      <c r="J453" s="315"/>
      <c r="K453" s="316"/>
      <c r="L453" s="316"/>
      <c r="M453" s="403"/>
    </row>
    <row r="454" spans="1:13" ht="22.5" x14ac:dyDescent="0.2">
      <c r="A454" s="316" t="s">
        <v>947</v>
      </c>
      <c r="B454" s="316"/>
      <c r="C454" s="313" t="s">
        <v>979</v>
      </c>
      <c r="D454" s="318"/>
      <c r="E454" s="318"/>
      <c r="F454" s="318"/>
      <c r="G454" s="318"/>
      <c r="H454" s="318"/>
      <c r="I454" s="315"/>
      <c r="J454" s="315"/>
      <c r="K454" s="316"/>
      <c r="L454" s="316"/>
      <c r="M454" s="403"/>
    </row>
    <row r="455" spans="1:13" x14ac:dyDescent="0.2">
      <c r="A455" s="316" t="s">
        <v>947</v>
      </c>
      <c r="B455" s="316"/>
      <c r="C455" s="313" t="s">
        <v>980</v>
      </c>
      <c r="D455" s="318"/>
      <c r="E455" s="318"/>
      <c r="F455" s="318"/>
      <c r="G455" s="318"/>
      <c r="H455" s="318"/>
      <c r="I455" s="315"/>
      <c r="J455" s="315"/>
      <c r="K455" s="316"/>
      <c r="L455" s="316"/>
      <c r="M455" s="403"/>
    </row>
    <row r="456" spans="1:13" x14ac:dyDescent="0.2">
      <c r="A456" s="316" t="s">
        <v>947</v>
      </c>
      <c r="B456" s="316"/>
      <c r="C456" s="313" t="s">
        <v>981</v>
      </c>
      <c r="D456" s="318"/>
      <c r="E456" s="318"/>
      <c r="F456" s="318"/>
      <c r="G456" s="318"/>
      <c r="H456" s="318"/>
      <c r="I456" s="315" t="s">
        <v>410</v>
      </c>
      <c r="J456" s="315"/>
      <c r="K456" s="316"/>
      <c r="L456" s="316"/>
      <c r="M456" s="403"/>
    </row>
    <row r="457" spans="1:13" ht="22.5" x14ac:dyDescent="0.2">
      <c r="A457" s="316" t="s">
        <v>947</v>
      </c>
      <c r="B457" s="316"/>
      <c r="C457" s="313" t="s">
        <v>971</v>
      </c>
      <c r="D457" s="318"/>
      <c r="E457" s="318"/>
      <c r="F457" s="318"/>
      <c r="G457" s="318"/>
      <c r="H457" s="318"/>
      <c r="I457" s="315"/>
      <c r="J457" s="315"/>
      <c r="K457" s="316"/>
      <c r="L457" s="316"/>
      <c r="M457" s="403"/>
    </row>
    <row r="458" spans="1:13" x14ac:dyDescent="0.2">
      <c r="A458" s="316" t="s">
        <v>947</v>
      </c>
      <c r="B458" s="316"/>
      <c r="C458" s="313" t="s">
        <v>974</v>
      </c>
      <c r="D458" s="318">
        <v>300</v>
      </c>
      <c r="E458" s="318"/>
      <c r="F458" s="318"/>
      <c r="G458" s="318">
        <v>300</v>
      </c>
      <c r="H458" s="318"/>
      <c r="I458" s="315"/>
      <c r="J458" s="315"/>
      <c r="K458" s="316"/>
      <c r="L458" s="316"/>
      <c r="M458" s="403"/>
    </row>
    <row r="459" spans="1:13" ht="33.75" x14ac:dyDescent="0.2">
      <c r="A459" s="316" t="s">
        <v>947</v>
      </c>
      <c r="B459" s="316"/>
      <c r="C459" s="313" t="s">
        <v>975</v>
      </c>
      <c r="D459" s="318">
        <v>800</v>
      </c>
      <c r="E459" s="318"/>
      <c r="F459" s="318"/>
      <c r="G459" s="318">
        <v>800</v>
      </c>
      <c r="H459" s="318"/>
      <c r="I459" s="315"/>
      <c r="J459" s="315"/>
      <c r="K459" s="316"/>
      <c r="L459" s="316"/>
      <c r="M459" s="403"/>
    </row>
    <row r="460" spans="1:13" ht="33.75" x14ac:dyDescent="0.2">
      <c r="A460" s="316" t="s">
        <v>947</v>
      </c>
      <c r="B460" s="316"/>
      <c r="C460" s="313" t="s">
        <v>982</v>
      </c>
      <c r="D460" s="318"/>
      <c r="E460" s="318"/>
      <c r="F460" s="318"/>
      <c r="G460" s="318"/>
      <c r="H460" s="318"/>
      <c r="I460" s="315"/>
      <c r="J460" s="315"/>
      <c r="K460" s="316"/>
      <c r="L460" s="316"/>
      <c r="M460" s="403" t="s">
        <v>983</v>
      </c>
    </row>
    <row r="461" spans="1:13" ht="33.75" x14ac:dyDescent="0.2">
      <c r="A461" s="316" t="s">
        <v>947</v>
      </c>
      <c r="B461" s="316" t="s">
        <v>64</v>
      </c>
      <c r="C461" s="313" t="s">
        <v>982</v>
      </c>
      <c r="D461" s="318"/>
      <c r="E461" s="318"/>
      <c r="F461" s="318"/>
      <c r="G461" s="318"/>
      <c r="H461" s="318"/>
      <c r="I461" s="315"/>
      <c r="J461" s="315"/>
      <c r="K461" s="316"/>
      <c r="L461" s="316"/>
      <c r="M461" s="403" t="s">
        <v>984</v>
      </c>
    </row>
    <row r="462" spans="1:13" ht="22.5" x14ac:dyDescent="0.2">
      <c r="A462" s="316" t="s">
        <v>947</v>
      </c>
      <c r="B462" s="316" t="s">
        <v>74</v>
      </c>
      <c r="C462" s="313" t="s">
        <v>985</v>
      </c>
      <c r="D462" s="318"/>
      <c r="E462" s="318"/>
      <c r="F462" s="318"/>
      <c r="G462" s="318"/>
      <c r="H462" s="318"/>
      <c r="I462" s="315"/>
      <c r="J462" s="315"/>
      <c r="K462" s="316"/>
      <c r="L462" s="316"/>
      <c r="M462" s="403"/>
    </row>
    <row r="463" spans="1:13" ht="33.75" x14ac:dyDescent="0.2">
      <c r="A463" s="316" t="s">
        <v>947</v>
      </c>
      <c r="B463" s="316"/>
      <c r="C463" s="313" t="s">
        <v>975</v>
      </c>
      <c r="D463" s="318">
        <v>800</v>
      </c>
      <c r="E463" s="318"/>
      <c r="F463" s="318"/>
      <c r="G463" s="318">
        <v>800</v>
      </c>
      <c r="H463" s="318"/>
      <c r="I463" s="315"/>
      <c r="J463" s="315"/>
      <c r="K463" s="316"/>
      <c r="L463" s="316"/>
      <c r="M463" s="403"/>
    </row>
    <row r="464" spans="1:13" ht="33.75" x14ac:dyDescent="0.2">
      <c r="A464" s="316" t="s">
        <v>947</v>
      </c>
      <c r="B464" s="316"/>
      <c r="C464" s="313" t="s">
        <v>982</v>
      </c>
      <c r="D464" s="318"/>
      <c r="E464" s="318"/>
      <c r="F464" s="318"/>
      <c r="G464" s="318"/>
      <c r="H464" s="318"/>
      <c r="I464" s="315"/>
      <c r="J464" s="315"/>
      <c r="K464" s="316"/>
      <c r="L464" s="316"/>
      <c r="M464" s="403" t="s">
        <v>986</v>
      </c>
    </row>
    <row r="465" spans="1:13" x14ac:dyDescent="0.2">
      <c r="A465" s="316" t="s">
        <v>947</v>
      </c>
      <c r="B465" s="316"/>
      <c r="C465" s="313"/>
      <c r="D465" s="318"/>
      <c r="E465" s="318"/>
      <c r="F465" s="318"/>
      <c r="G465" s="318"/>
      <c r="H465" s="318"/>
      <c r="I465" s="315"/>
      <c r="J465" s="315"/>
      <c r="K465" s="316"/>
      <c r="L465" s="316"/>
      <c r="M465" s="403"/>
    </row>
    <row r="466" spans="1:13" x14ac:dyDescent="0.2">
      <c r="A466" s="316" t="s">
        <v>947</v>
      </c>
      <c r="B466" s="316" t="s">
        <v>987</v>
      </c>
      <c r="C466" s="313"/>
      <c r="D466" s="318"/>
      <c r="E466" s="318"/>
      <c r="F466" s="318"/>
      <c r="G466" s="318"/>
      <c r="H466" s="318"/>
      <c r="I466" s="315"/>
      <c r="J466" s="315"/>
      <c r="K466" s="316"/>
      <c r="L466" s="316"/>
      <c r="M466" s="403"/>
    </row>
    <row r="467" spans="1:13" x14ac:dyDescent="0.2">
      <c r="A467" s="316" t="s">
        <v>947</v>
      </c>
      <c r="B467" s="316"/>
      <c r="C467" s="313"/>
      <c r="D467" s="318"/>
      <c r="E467" s="318"/>
      <c r="F467" s="318"/>
      <c r="G467" s="318"/>
      <c r="H467" s="318"/>
      <c r="I467" s="315"/>
      <c r="J467" s="315"/>
      <c r="K467" s="316"/>
      <c r="L467" s="316"/>
      <c r="M467" s="403"/>
    </row>
    <row r="468" spans="1:13" x14ac:dyDescent="0.2">
      <c r="A468" s="316" t="s">
        <v>947</v>
      </c>
      <c r="B468" s="316" t="s">
        <v>988</v>
      </c>
      <c r="C468" s="313"/>
      <c r="D468" s="318"/>
      <c r="E468" s="318"/>
      <c r="F468" s="318"/>
      <c r="G468" s="318"/>
      <c r="H468" s="318"/>
      <c r="I468" s="315"/>
      <c r="J468" s="315"/>
      <c r="K468" s="316"/>
      <c r="L468" s="316"/>
      <c r="M468" s="403"/>
    </row>
    <row r="469" spans="1:13" ht="33.75" x14ac:dyDescent="0.2">
      <c r="A469" s="316" t="s">
        <v>947</v>
      </c>
      <c r="B469" s="316" t="s">
        <v>102</v>
      </c>
      <c r="C469" s="313" t="s">
        <v>989</v>
      </c>
      <c r="D469" s="318"/>
      <c r="E469" s="318"/>
      <c r="F469" s="318"/>
      <c r="G469" s="318"/>
      <c r="H469" s="318"/>
      <c r="I469" s="315"/>
      <c r="J469" s="315"/>
      <c r="K469" s="316"/>
      <c r="L469" s="316"/>
      <c r="M469" s="403" t="s">
        <v>990</v>
      </c>
    </row>
    <row r="470" spans="1:13" ht="90" x14ac:dyDescent="0.2">
      <c r="A470" s="316" t="s">
        <v>947</v>
      </c>
      <c r="B470" s="316"/>
      <c r="C470" s="313" t="s">
        <v>982</v>
      </c>
      <c r="D470" s="318"/>
      <c r="E470" s="318"/>
      <c r="F470" s="318"/>
      <c r="G470" s="318"/>
      <c r="H470" s="318"/>
      <c r="I470" s="315" t="s">
        <v>410</v>
      </c>
      <c r="J470" s="315"/>
      <c r="K470" s="316"/>
      <c r="L470" s="316"/>
      <c r="M470" s="403" t="s">
        <v>991</v>
      </c>
    </row>
    <row r="471" spans="1:13" ht="112.5" x14ac:dyDescent="0.2">
      <c r="A471" s="316" t="s">
        <v>947</v>
      </c>
      <c r="B471" s="316" t="s">
        <v>38</v>
      </c>
      <c r="C471" s="313" t="s">
        <v>982</v>
      </c>
      <c r="D471" s="318"/>
      <c r="E471" s="318"/>
      <c r="F471" s="318"/>
      <c r="G471" s="318"/>
      <c r="H471" s="318"/>
      <c r="I471" s="315" t="s">
        <v>410</v>
      </c>
      <c r="J471" s="315"/>
      <c r="K471" s="316"/>
      <c r="L471" s="316"/>
      <c r="M471" s="403" t="s">
        <v>992</v>
      </c>
    </row>
    <row r="472" spans="1:13" ht="56.25" x14ac:dyDescent="0.2">
      <c r="A472" s="316" t="s">
        <v>947</v>
      </c>
      <c r="B472" s="316" t="s">
        <v>699</v>
      </c>
      <c r="C472" s="313" t="s">
        <v>982</v>
      </c>
      <c r="D472" s="318"/>
      <c r="E472" s="318"/>
      <c r="F472" s="318"/>
      <c r="G472" s="318"/>
      <c r="H472" s="318"/>
      <c r="I472" s="315" t="s">
        <v>402</v>
      </c>
      <c r="J472" s="315"/>
      <c r="K472" s="316"/>
      <c r="L472" s="316"/>
      <c r="M472" s="403" t="s">
        <v>993</v>
      </c>
    </row>
    <row r="473" spans="1:13" ht="33.75" x14ac:dyDescent="0.2">
      <c r="A473" s="316" t="s">
        <v>947</v>
      </c>
      <c r="B473" s="316"/>
      <c r="C473" s="313" t="s">
        <v>994</v>
      </c>
      <c r="D473" s="318"/>
      <c r="E473" s="318"/>
      <c r="F473" s="318"/>
      <c r="G473" s="318"/>
      <c r="H473" s="318"/>
      <c r="I473" s="315"/>
      <c r="J473" s="315"/>
      <c r="K473" s="316"/>
      <c r="L473" s="316"/>
      <c r="M473" s="403" t="s">
        <v>995</v>
      </c>
    </row>
    <row r="474" spans="1:13" ht="90" x14ac:dyDescent="0.2">
      <c r="A474" s="316" t="s">
        <v>947</v>
      </c>
      <c r="B474" s="316" t="s">
        <v>46</v>
      </c>
      <c r="C474" s="313" t="s">
        <v>982</v>
      </c>
      <c r="D474" s="318"/>
      <c r="E474" s="318"/>
      <c r="F474" s="318"/>
      <c r="G474" s="318"/>
      <c r="H474" s="318"/>
      <c r="I474" s="315" t="s">
        <v>410</v>
      </c>
      <c r="J474" s="315"/>
      <c r="K474" s="316"/>
      <c r="L474" s="316"/>
      <c r="M474" s="403" t="s">
        <v>996</v>
      </c>
    </row>
    <row r="475" spans="1:13" ht="90" x14ac:dyDescent="0.2">
      <c r="A475" s="316" t="s">
        <v>947</v>
      </c>
      <c r="B475" s="316" t="s">
        <v>74</v>
      </c>
      <c r="C475" s="313" t="s">
        <v>982</v>
      </c>
      <c r="D475" s="318"/>
      <c r="E475" s="318"/>
      <c r="F475" s="318"/>
      <c r="G475" s="318"/>
      <c r="H475" s="318"/>
      <c r="I475" s="315" t="s">
        <v>410</v>
      </c>
      <c r="J475" s="315"/>
      <c r="K475" s="316"/>
      <c r="L475" s="316"/>
      <c r="M475" s="403" t="s">
        <v>997</v>
      </c>
    </row>
    <row r="476" spans="1:13" ht="33.75" x14ac:dyDescent="0.2">
      <c r="A476" s="316" t="s">
        <v>947</v>
      </c>
      <c r="B476" s="316"/>
      <c r="C476" s="313" t="s">
        <v>998</v>
      </c>
      <c r="D476" s="318"/>
      <c r="E476" s="318"/>
      <c r="F476" s="318"/>
      <c r="G476" s="318"/>
      <c r="H476" s="318"/>
      <c r="I476" s="315"/>
      <c r="J476" s="315"/>
      <c r="K476" s="316"/>
      <c r="L476" s="316"/>
      <c r="M476" s="403" t="s">
        <v>995</v>
      </c>
    </row>
    <row r="477" spans="1:13" x14ac:dyDescent="0.2">
      <c r="A477" s="316" t="s">
        <v>947</v>
      </c>
      <c r="B477" s="316" t="s">
        <v>999</v>
      </c>
      <c r="C477" s="313"/>
      <c r="D477" s="318"/>
      <c r="E477" s="318"/>
      <c r="F477" s="318"/>
      <c r="G477" s="318"/>
      <c r="H477" s="318"/>
      <c r="I477" s="315"/>
      <c r="J477" s="315"/>
      <c r="K477" s="316"/>
      <c r="L477" s="316"/>
      <c r="M477" s="403"/>
    </row>
    <row r="478" spans="1:13" ht="33.75" x14ac:dyDescent="0.2">
      <c r="A478" s="316" t="s">
        <v>947</v>
      </c>
      <c r="B478" s="316" t="s">
        <v>102</v>
      </c>
      <c r="C478" s="313" t="s">
        <v>1000</v>
      </c>
      <c r="D478" s="318">
        <v>3000</v>
      </c>
      <c r="E478" s="318"/>
      <c r="F478" s="318"/>
      <c r="G478" s="318">
        <v>3000</v>
      </c>
      <c r="H478" s="318"/>
      <c r="I478" s="315"/>
      <c r="J478" s="315"/>
      <c r="K478" s="316"/>
      <c r="L478" s="316"/>
      <c r="M478" s="403"/>
    </row>
    <row r="479" spans="1:13" ht="33.75" x14ac:dyDescent="0.2">
      <c r="A479" s="316" t="s">
        <v>947</v>
      </c>
      <c r="B479" s="316"/>
      <c r="C479" s="313" t="s">
        <v>1001</v>
      </c>
      <c r="D479" s="318">
        <v>3000</v>
      </c>
      <c r="E479" s="318"/>
      <c r="F479" s="318"/>
      <c r="G479" s="318">
        <v>3000</v>
      </c>
      <c r="H479" s="318"/>
      <c r="I479" s="315"/>
      <c r="J479" s="315"/>
      <c r="K479" s="316"/>
      <c r="L479" s="316"/>
      <c r="M479" s="403"/>
    </row>
    <row r="480" spans="1:13" x14ac:dyDescent="0.2">
      <c r="A480" s="316" t="s">
        <v>947</v>
      </c>
      <c r="B480" s="316"/>
      <c r="C480" s="313" t="s">
        <v>1002</v>
      </c>
      <c r="D480" s="318"/>
      <c r="E480" s="318"/>
      <c r="F480" s="318"/>
      <c r="G480" s="318"/>
      <c r="H480" s="318"/>
      <c r="I480" s="315"/>
      <c r="J480" s="315"/>
      <c r="K480" s="316"/>
      <c r="L480" s="316"/>
      <c r="M480" s="403"/>
    </row>
    <row r="481" spans="1:13" x14ac:dyDescent="0.2">
      <c r="A481" s="316" t="s">
        <v>947</v>
      </c>
      <c r="B481" s="316"/>
      <c r="C481" s="313" t="s">
        <v>1003</v>
      </c>
      <c r="D481" s="318"/>
      <c r="E481" s="318"/>
      <c r="F481" s="318"/>
      <c r="G481" s="318"/>
      <c r="H481" s="318"/>
      <c r="I481" s="315"/>
      <c r="J481" s="315"/>
      <c r="K481" s="316"/>
      <c r="L481" s="316"/>
      <c r="M481" s="403"/>
    </row>
    <row r="482" spans="1:13" ht="22.5" x14ac:dyDescent="0.2">
      <c r="A482" s="316" t="s">
        <v>947</v>
      </c>
      <c r="B482" s="316"/>
      <c r="C482" s="313" t="s">
        <v>1004</v>
      </c>
      <c r="D482" s="318"/>
      <c r="E482" s="318"/>
      <c r="F482" s="318"/>
      <c r="G482" s="318"/>
      <c r="H482" s="318"/>
      <c r="I482" s="315"/>
      <c r="J482" s="315"/>
      <c r="K482" s="316"/>
      <c r="L482" s="316"/>
      <c r="M482" s="403"/>
    </row>
    <row r="483" spans="1:13" ht="22.5" x14ac:dyDescent="0.2">
      <c r="A483" s="316" t="s">
        <v>947</v>
      </c>
      <c r="B483" s="316"/>
      <c r="C483" s="313" t="s">
        <v>1005</v>
      </c>
      <c r="D483" s="318"/>
      <c r="E483" s="318"/>
      <c r="F483" s="318"/>
      <c r="G483" s="318"/>
      <c r="H483" s="318"/>
      <c r="I483" s="315"/>
      <c r="J483" s="315"/>
      <c r="K483" s="316"/>
      <c r="L483" s="316"/>
      <c r="M483" s="403"/>
    </row>
    <row r="484" spans="1:13" ht="22.5" x14ac:dyDescent="0.2">
      <c r="A484" s="316" t="s">
        <v>947</v>
      </c>
      <c r="B484" s="316"/>
      <c r="C484" s="313" t="s">
        <v>1006</v>
      </c>
      <c r="D484" s="318"/>
      <c r="E484" s="318"/>
      <c r="F484" s="318"/>
      <c r="G484" s="318"/>
      <c r="H484" s="318"/>
      <c r="I484" s="315" t="s">
        <v>410</v>
      </c>
      <c r="J484" s="315"/>
      <c r="K484" s="316"/>
      <c r="L484" s="316"/>
      <c r="M484" s="403" t="s">
        <v>1007</v>
      </c>
    </row>
    <row r="485" spans="1:13" ht="22.5" x14ac:dyDescent="0.2">
      <c r="A485" s="316" t="s">
        <v>947</v>
      </c>
      <c r="B485" s="316"/>
      <c r="C485" s="313" t="s">
        <v>1008</v>
      </c>
      <c r="D485" s="318"/>
      <c r="E485" s="318"/>
      <c r="F485" s="318"/>
      <c r="G485" s="318"/>
      <c r="H485" s="318"/>
      <c r="I485" s="315" t="s">
        <v>410</v>
      </c>
      <c r="J485" s="315"/>
      <c r="K485" s="316"/>
      <c r="L485" s="316"/>
      <c r="M485" s="403" t="s">
        <v>1009</v>
      </c>
    </row>
    <row r="486" spans="1:13" ht="22.5" x14ac:dyDescent="0.2">
      <c r="A486" s="316" t="s">
        <v>947</v>
      </c>
      <c r="B486" s="316"/>
      <c r="C486" s="313" t="s">
        <v>1010</v>
      </c>
      <c r="D486" s="318"/>
      <c r="E486" s="318"/>
      <c r="F486" s="318"/>
      <c r="G486" s="318"/>
      <c r="H486" s="318"/>
      <c r="I486" s="315" t="s">
        <v>410</v>
      </c>
      <c r="J486" s="315"/>
      <c r="K486" s="316"/>
      <c r="L486" s="316"/>
      <c r="M486" s="403" t="s">
        <v>1011</v>
      </c>
    </row>
    <row r="487" spans="1:13" ht="22.5" x14ac:dyDescent="0.2">
      <c r="A487" s="316" t="s">
        <v>947</v>
      </c>
      <c r="B487" s="316"/>
      <c r="C487" s="313" t="s">
        <v>1012</v>
      </c>
      <c r="D487" s="318"/>
      <c r="E487" s="318"/>
      <c r="F487" s="318"/>
      <c r="G487" s="318"/>
      <c r="H487" s="318"/>
      <c r="I487" s="315" t="s">
        <v>410</v>
      </c>
      <c r="J487" s="315"/>
      <c r="K487" s="316"/>
      <c r="L487" s="316"/>
      <c r="M487" s="403" t="s">
        <v>1013</v>
      </c>
    </row>
    <row r="488" spans="1:13" x14ac:dyDescent="0.2">
      <c r="A488" s="316" t="s">
        <v>947</v>
      </c>
      <c r="B488" s="316"/>
      <c r="C488" s="313"/>
      <c r="D488" s="318"/>
      <c r="E488" s="318"/>
      <c r="F488" s="318"/>
      <c r="G488" s="318"/>
      <c r="H488" s="318"/>
      <c r="I488" s="315"/>
      <c r="J488" s="315"/>
      <c r="K488" s="316"/>
      <c r="L488" s="316"/>
      <c r="M488" s="403"/>
    </row>
    <row r="489" spans="1:13" x14ac:dyDescent="0.2">
      <c r="A489" s="316" t="s">
        <v>947</v>
      </c>
      <c r="B489" s="316" t="s">
        <v>1014</v>
      </c>
      <c r="C489" s="313"/>
      <c r="D489" s="318"/>
      <c r="E489" s="318"/>
      <c r="F489" s="318"/>
      <c r="G489" s="318"/>
      <c r="H489" s="318"/>
      <c r="I489" s="315"/>
      <c r="J489" s="315"/>
      <c r="K489" s="316"/>
      <c r="L489" s="316"/>
      <c r="M489" s="403"/>
    </row>
    <row r="490" spans="1:13" x14ac:dyDescent="0.2">
      <c r="A490" s="316" t="s">
        <v>947</v>
      </c>
      <c r="B490" s="316" t="s">
        <v>102</v>
      </c>
      <c r="C490" s="313" t="s">
        <v>1015</v>
      </c>
      <c r="D490" s="318"/>
      <c r="E490" s="318"/>
      <c r="F490" s="318"/>
      <c r="G490" s="318"/>
      <c r="H490" s="318"/>
      <c r="I490" s="315"/>
      <c r="J490" s="315"/>
      <c r="K490" s="316"/>
      <c r="L490" s="316"/>
      <c r="M490" s="403"/>
    </row>
    <row r="491" spans="1:13" x14ac:dyDescent="0.2">
      <c r="A491" s="316" t="s">
        <v>947</v>
      </c>
      <c r="B491" s="316"/>
      <c r="C491" s="313" t="s">
        <v>1016</v>
      </c>
      <c r="D491" s="318"/>
      <c r="E491" s="318"/>
      <c r="F491" s="318"/>
      <c r="G491" s="318"/>
      <c r="H491" s="318"/>
      <c r="I491" s="315"/>
      <c r="J491" s="315"/>
      <c r="K491" s="316"/>
      <c r="L491" s="316"/>
      <c r="M491" s="403"/>
    </row>
    <row r="492" spans="1:13" x14ac:dyDescent="0.2">
      <c r="A492" s="316" t="s">
        <v>947</v>
      </c>
      <c r="B492" s="316"/>
      <c r="C492" s="313" t="s">
        <v>1017</v>
      </c>
      <c r="D492" s="318"/>
      <c r="E492" s="318"/>
      <c r="F492" s="318"/>
      <c r="G492" s="318"/>
      <c r="H492" s="318"/>
      <c r="I492" s="315"/>
      <c r="J492" s="315"/>
      <c r="K492" s="316"/>
      <c r="L492" s="316"/>
      <c r="M492" s="403"/>
    </row>
    <row r="493" spans="1:13" x14ac:dyDescent="0.2">
      <c r="A493" s="316" t="s">
        <v>947</v>
      </c>
      <c r="B493" s="316"/>
      <c r="C493" s="313" t="s">
        <v>1018</v>
      </c>
      <c r="D493" s="318">
        <v>3000</v>
      </c>
      <c r="E493" s="318"/>
      <c r="F493" s="318"/>
      <c r="G493" s="318">
        <v>3000</v>
      </c>
      <c r="H493" s="318"/>
      <c r="I493" s="315"/>
      <c r="J493" s="315"/>
      <c r="K493" s="316"/>
      <c r="L493" s="316"/>
      <c r="M493" s="403"/>
    </row>
    <row r="494" spans="1:13" x14ac:dyDescent="0.2">
      <c r="A494" s="316" t="s">
        <v>947</v>
      </c>
      <c r="B494" s="316"/>
      <c r="C494" s="313" t="s">
        <v>1019</v>
      </c>
      <c r="D494" s="318">
        <v>6000</v>
      </c>
      <c r="E494" s="318"/>
      <c r="F494" s="318"/>
      <c r="G494" s="318">
        <v>6000</v>
      </c>
      <c r="H494" s="318"/>
      <c r="I494" s="315"/>
      <c r="J494" s="315"/>
      <c r="K494" s="316"/>
      <c r="L494" s="316"/>
      <c r="M494" s="403"/>
    </row>
    <row r="495" spans="1:13" ht="22.5" x14ac:dyDescent="0.2">
      <c r="A495" s="316" t="s">
        <v>947</v>
      </c>
      <c r="B495" s="316"/>
      <c r="C495" s="313" t="s">
        <v>1020</v>
      </c>
      <c r="D495" s="318">
        <v>1600</v>
      </c>
      <c r="E495" s="318"/>
      <c r="F495" s="318"/>
      <c r="G495" s="318">
        <v>1600</v>
      </c>
      <c r="H495" s="318"/>
      <c r="I495" s="315"/>
      <c r="J495" s="315"/>
      <c r="K495" s="316"/>
      <c r="L495" s="316"/>
      <c r="M495" s="403"/>
    </row>
    <row r="496" spans="1:13" x14ac:dyDescent="0.2">
      <c r="A496" s="316" t="s">
        <v>947</v>
      </c>
      <c r="B496" s="316"/>
      <c r="C496" s="313" t="s">
        <v>1021</v>
      </c>
      <c r="D496" s="318"/>
      <c r="E496" s="318"/>
      <c r="F496" s="318"/>
      <c r="G496" s="318"/>
      <c r="H496" s="318"/>
      <c r="I496" s="315"/>
      <c r="J496" s="315"/>
      <c r="K496" s="316"/>
      <c r="L496" s="316"/>
      <c r="M496" s="403"/>
    </row>
    <row r="497" spans="1:13" x14ac:dyDescent="0.2">
      <c r="A497" s="316" t="s">
        <v>947</v>
      </c>
      <c r="B497" s="316" t="s">
        <v>699</v>
      </c>
      <c r="C497" s="313" t="s">
        <v>1022</v>
      </c>
      <c r="D497" s="318"/>
      <c r="E497" s="318"/>
      <c r="F497" s="318"/>
      <c r="G497" s="318"/>
      <c r="H497" s="318"/>
      <c r="I497" s="315"/>
      <c r="J497" s="315"/>
      <c r="K497" s="316"/>
      <c r="L497" s="316"/>
      <c r="M497" s="403"/>
    </row>
    <row r="498" spans="1:13" x14ac:dyDescent="0.2">
      <c r="A498" s="316" t="s">
        <v>947</v>
      </c>
      <c r="B498" s="316"/>
      <c r="C498" s="313" t="s">
        <v>1023</v>
      </c>
      <c r="D498" s="318"/>
      <c r="E498" s="318"/>
      <c r="F498" s="318"/>
      <c r="G498" s="318"/>
      <c r="H498" s="318"/>
      <c r="I498" s="315"/>
      <c r="J498" s="315"/>
      <c r="K498" s="316"/>
      <c r="L498" s="316"/>
      <c r="M498" s="403"/>
    </row>
    <row r="499" spans="1:13" x14ac:dyDescent="0.2">
      <c r="A499" s="316" t="s">
        <v>947</v>
      </c>
      <c r="B499" s="316"/>
      <c r="C499" s="313" t="s">
        <v>1024</v>
      </c>
      <c r="D499" s="318"/>
      <c r="E499" s="318"/>
      <c r="F499" s="318"/>
      <c r="G499" s="318"/>
      <c r="H499" s="318"/>
      <c r="I499" s="315"/>
      <c r="J499" s="315"/>
      <c r="K499" s="316"/>
      <c r="L499" s="316"/>
      <c r="M499" s="403"/>
    </row>
    <row r="500" spans="1:13" x14ac:dyDescent="0.2">
      <c r="A500" s="316" t="s">
        <v>947</v>
      </c>
      <c r="B500" s="316"/>
      <c r="C500" s="313" t="s">
        <v>1025</v>
      </c>
      <c r="D500" s="318">
        <v>400</v>
      </c>
      <c r="E500" s="318"/>
      <c r="F500" s="318"/>
      <c r="G500" s="318">
        <v>400</v>
      </c>
      <c r="H500" s="318"/>
      <c r="I500" s="315"/>
      <c r="J500" s="315"/>
      <c r="K500" s="316"/>
      <c r="L500" s="316"/>
      <c r="M500" s="403"/>
    </row>
    <row r="501" spans="1:13" x14ac:dyDescent="0.2">
      <c r="A501" s="316" t="s">
        <v>947</v>
      </c>
      <c r="B501" s="316"/>
      <c r="C501" s="313" t="s">
        <v>1026</v>
      </c>
      <c r="D501" s="318"/>
      <c r="E501" s="318"/>
      <c r="F501" s="318"/>
      <c r="G501" s="318"/>
      <c r="H501" s="318"/>
      <c r="I501" s="315"/>
      <c r="J501" s="315"/>
      <c r="K501" s="316"/>
      <c r="L501" s="316"/>
      <c r="M501" s="403"/>
    </row>
    <row r="502" spans="1:13" x14ac:dyDescent="0.2">
      <c r="A502" s="316" t="s">
        <v>947</v>
      </c>
      <c r="B502" s="316"/>
      <c r="C502" s="313" t="s">
        <v>1027</v>
      </c>
      <c r="D502" s="318"/>
      <c r="E502" s="318"/>
      <c r="F502" s="318"/>
      <c r="G502" s="318"/>
      <c r="H502" s="318"/>
      <c r="I502" s="315"/>
      <c r="J502" s="315"/>
      <c r="K502" s="316"/>
      <c r="L502" s="316"/>
      <c r="M502" s="403"/>
    </row>
    <row r="503" spans="1:13" x14ac:dyDescent="0.2">
      <c r="A503" s="316" t="s">
        <v>947</v>
      </c>
      <c r="B503" s="316"/>
      <c r="C503" s="313" t="s">
        <v>1028</v>
      </c>
      <c r="D503" s="318"/>
      <c r="E503" s="318"/>
      <c r="F503" s="318"/>
      <c r="G503" s="318"/>
      <c r="H503" s="318"/>
      <c r="I503" s="315"/>
      <c r="J503" s="315"/>
      <c r="K503" s="316"/>
      <c r="L503" s="316"/>
      <c r="M503" s="403"/>
    </row>
    <row r="504" spans="1:13" x14ac:dyDescent="0.2">
      <c r="A504" s="316" t="s">
        <v>947</v>
      </c>
      <c r="B504" s="316"/>
      <c r="C504" s="313" t="s">
        <v>1029</v>
      </c>
      <c r="D504" s="318"/>
      <c r="E504" s="318"/>
      <c r="F504" s="318"/>
      <c r="G504" s="318"/>
      <c r="H504" s="318"/>
      <c r="I504" s="315"/>
      <c r="J504" s="315"/>
      <c r="K504" s="316"/>
      <c r="L504" s="316"/>
      <c r="M504" s="403"/>
    </row>
    <row r="505" spans="1:13" x14ac:dyDescent="0.2">
      <c r="A505" s="316" t="s">
        <v>947</v>
      </c>
      <c r="B505" s="316"/>
      <c r="C505" s="313" t="s">
        <v>1030</v>
      </c>
      <c r="D505" s="318">
        <v>1500</v>
      </c>
      <c r="E505" s="318"/>
      <c r="F505" s="318"/>
      <c r="G505" s="318">
        <v>1500</v>
      </c>
      <c r="H505" s="318"/>
      <c r="I505" s="315"/>
      <c r="J505" s="315"/>
      <c r="K505" s="316"/>
      <c r="L505" s="316"/>
      <c r="M505" s="403"/>
    </row>
    <row r="506" spans="1:13" x14ac:dyDescent="0.2">
      <c r="A506" s="316" t="s">
        <v>947</v>
      </c>
      <c r="B506" s="316"/>
      <c r="C506" s="313" t="s">
        <v>1031</v>
      </c>
      <c r="D506" s="318"/>
      <c r="E506" s="318"/>
      <c r="F506" s="318"/>
      <c r="G506" s="318"/>
      <c r="H506" s="318"/>
      <c r="I506" s="315"/>
      <c r="J506" s="315"/>
      <c r="K506" s="316"/>
      <c r="L506" s="316"/>
      <c r="M506" s="403"/>
    </row>
    <row r="507" spans="1:13" x14ac:dyDescent="0.2">
      <c r="A507" s="316" t="s">
        <v>947</v>
      </c>
      <c r="B507" s="316"/>
      <c r="C507" s="313" t="s">
        <v>1032</v>
      </c>
      <c r="D507" s="318"/>
      <c r="E507" s="318"/>
      <c r="F507" s="318"/>
      <c r="G507" s="318"/>
      <c r="H507" s="318"/>
      <c r="I507" s="315"/>
      <c r="J507" s="315"/>
      <c r="K507" s="316"/>
      <c r="L507" s="316"/>
      <c r="M507" s="403"/>
    </row>
    <row r="508" spans="1:13" ht="22.5" x14ac:dyDescent="0.2">
      <c r="A508" s="316" t="s">
        <v>947</v>
      </c>
      <c r="B508" s="316"/>
      <c r="C508" s="313" t="s">
        <v>1033</v>
      </c>
      <c r="D508" s="318"/>
      <c r="E508" s="318"/>
      <c r="F508" s="318"/>
      <c r="G508" s="318"/>
      <c r="H508" s="318"/>
      <c r="I508" s="315"/>
      <c r="J508" s="315"/>
      <c r="K508" s="316"/>
      <c r="L508" s="316"/>
      <c r="M508" s="403"/>
    </row>
    <row r="509" spans="1:13" ht="22.5" x14ac:dyDescent="0.2">
      <c r="A509" s="316" t="s">
        <v>947</v>
      </c>
      <c r="B509" s="316"/>
      <c r="C509" s="313" t="s">
        <v>1034</v>
      </c>
      <c r="D509" s="318"/>
      <c r="E509" s="318"/>
      <c r="F509" s="318"/>
      <c r="G509" s="318"/>
      <c r="H509" s="318"/>
      <c r="I509" s="315" t="s">
        <v>410</v>
      </c>
      <c r="J509" s="315"/>
      <c r="K509" s="316"/>
      <c r="L509" s="316"/>
      <c r="M509" s="403" t="s">
        <v>1035</v>
      </c>
    </row>
    <row r="510" spans="1:13" x14ac:dyDescent="0.2">
      <c r="A510" s="316" t="s">
        <v>947</v>
      </c>
      <c r="B510" s="316" t="s">
        <v>1036</v>
      </c>
      <c r="C510" s="313" t="s">
        <v>1037</v>
      </c>
      <c r="D510" s="318"/>
      <c r="E510" s="318"/>
      <c r="F510" s="318"/>
      <c r="G510" s="318"/>
      <c r="H510" s="318"/>
      <c r="I510" s="315"/>
      <c r="J510" s="315"/>
      <c r="K510" s="316"/>
      <c r="L510" s="316"/>
      <c r="M510" s="403"/>
    </row>
    <row r="511" spans="1:13" x14ac:dyDescent="0.2">
      <c r="A511" s="316" t="s">
        <v>947</v>
      </c>
      <c r="B511" s="316"/>
      <c r="C511" s="313" t="s">
        <v>1038</v>
      </c>
      <c r="D511" s="318"/>
      <c r="E511" s="318"/>
      <c r="F511" s="318"/>
      <c r="G511" s="318"/>
      <c r="H511" s="318"/>
      <c r="I511" s="315"/>
      <c r="J511" s="315"/>
      <c r="K511" s="316"/>
      <c r="L511" s="316"/>
      <c r="M511" s="403"/>
    </row>
    <row r="512" spans="1:13" x14ac:dyDescent="0.2">
      <c r="A512" s="316" t="s">
        <v>947</v>
      </c>
      <c r="B512" s="316"/>
      <c r="C512" s="313" t="s">
        <v>1039</v>
      </c>
      <c r="D512" s="318"/>
      <c r="E512" s="318"/>
      <c r="F512" s="318"/>
      <c r="G512" s="318"/>
      <c r="H512" s="318"/>
      <c r="I512" s="315"/>
      <c r="J512" s="315"/>
      <c r="K512" s="316"/>
      <c r="L512" s="316"/>
      <c r="M512" s="403"/>
    </row>
    <row r="513" spans="1:13" x14ac:dyDescent="0.2">
      <c r="A513" s="316" t="s">
        <v>947</v>
      </c>
      <c r="B513" s="316"/>
      <c r="C513" s="313" t="s">
        <v>1040</v>
      </c>
      <c r="D513" s="318"/>
      <c r="E513" s="318"/>
      <c r="F513" s="318"/>
      <c r="G513" s="318"/>
      <c r="H513" s="318"/>
      <c r="I513" s="315"/>
      <c r="J513" s="315"/>
      <c r="K513" s="316"/>
      <c r="L513" s="316"/>
      <c r="M513" s="403"/>
    </row>
    <row r="514" spans="1:13" x14ac:dyDescent="0.2">
      <c r="A514" s="316" t="s">
        <v>947</v>
      </c>
      <c r="B514" s="316"/>
      <c r="C514" s="313" t="s">
        <v>1041</v>
      </c>
      <c r="D514" s="318"/>
      <c r="E514" s="318"/>
      <c r="F514" s="318"/>
      <c r="G514" s="318"/>
      <c r="H514" s="318"/>
      <c r="I514" s="315"/>
      <c r="J514" s="315"/>
      <c r="K514" s="316"/>
      <c r="L514" s="316"/>
      <c r="M514" s="403"/>
    </row>
    <row r="515" spans="1:13" x14ac:dyDescent="0.2">
      <c r="A515" s="316" t="s">
        <v>947</v>
      </c>
      <c r="B515" s="316"/>
      <c r="C515" s="313" t="s">
        <v>1042</v>
      </c>
      <c r="D515" s="318"/>
      <c r="E515" s="318"/>
      <c r="F515" s="318"/>
      <c r="G515" s="318"/>
      <c r="H515" s="318"/>
      <c r="I515" s="315"/>
      <c r="J515" s="315"/>
      <c r="K515" s="316"/>
      <c r="L515" s="316"/>
      <c r="M515" s="403"/>
    </row>
    <row r="516" spans="1:13" x14ac:dyDescent="0.2">
      <c r="A516" s="316" t="s">
        <v>947</v>
      </c>
      <c r="B516" s="316"/>
      <c r="C516" s="313" t="s">
        <v>1043</v>
      </c>
      <c r="D516" s="318"/>
      <c r="E516" s="318"/>
      <c r="F516" s="318"/>
      <c r="G516" s="318"/>
      <c r="H516" s="318"/>
      <c r="I516" s="315"/>
      <c r="J516" s="315"/>
      <c r="K516" s="316"/>
      <c r="L516" s="316"/>
      <c r="M516" s="403"/>
    </row>
    <row r="517" spans="1:13" x14ac:dyDescent="0.2">
      <c r="A517" s="316" t="s">
        <v>947</v>
      </c>
      <c r="B517" s="316"/>
      <c r="C517" s="313" t="s">
        <v>1044</v>
      </c>
      <c r="D517" s="318"/>
      <c r="E517" s="318"/>
      <c r="F517" s="318"/>
      <c r="G517" s="318"/>
      <c r="H517" s="318"/>
      <c r="I517" s="315"/>
      <c r="J517" s="315"/>
      <c r="K517" s="316"/>
      <c r="L517" s="316"/>
      <c r="M517" s="403"/>
    </row>
    <row r="518" spans="1:13" x14ac:dyDescent="0.2">
      <c r="A518" s="316" t="s">
        <v>1045</v>
      </c>
      <c r="B518" s="316" t="s">
        <v>1046</v>
      </c>
      <c r="C518" s="313" t="s">
        <v>1047</v>
      </c>
      <c r="D518" s="318">
        <v>1200</v>
      </c>
      <c r="E518" s="318">
        <v>1200</v>
      </c>
      <c r="F518" s="318"/>
      <c r="G518" s="318"/>
      <c r="H518" s="318"/>
      <c r="I518" s="315"/>
      <c r="J518" s="315" t="s">
        <v>483</v>
      </c>
      <c r="K518" s="316"/>
      <c r="L518" s="316"/>
      <c r="M518" s="403"/>
    </row>
    <row r="519" spans="1:13" x14ac:dyDescent="0.2">
      <c r="A519" s="316" t="s">
        <v>1045</v>
      </c>
      <c r="B519" s="316"/>
      <c r="C519" s="313" t="s">
        <v>1048</v>
      </c>
      <c r="D519" s="318">
        <v>1500</v>
      </c>
      <c r="E519" s="318">
        <v>1500</v>
      </c>
      <c r="F519" s="318"/>
      <c r="G519" s="318"/>
      <c r="H519" s="318"/>
      <c r="I519" s="315"/>
      <c r="J519" s="315" t="s">
        <v>483</v>
      </c>
      <c r="K519" s="316"/>
      <c r="L519" s="316"/>
      <c r="M519" s="403"/>
    </row>
    <row r="520" spans="1:13" x14ac:dyDescent="0.2">
      <c r="A520" s="316" t="s">
        <v>1045</v>
      </c>
      <c r="B520" s="316"/>
      <c r="C520" s="313" t="s">
        <v>1049</v>
      </c>
      <c r="D520" s="318">
        <v>2500</v>
      </c>
      <c r="E520" s="318">
        <v>2500</v>
      </c>
      <c r="F520" s="318"/>
      <c r="G520" s="318"/>
      <c r="H520" s="318"/>
      <c r="I520" s="315"/>
      <c r="J520" s="315" t="s">
        <v>483</v>
      </c>
      <c r="K520" s="316"/>
      <c r="L520" s="316"/>
      <c r="M520" s="403"/>
    </row>
    <row r="521" spans="1:13" x14ac:dyDescent="0.2">
      <c r="A521" s="316" t="s">
        <v>1045</v>
      </c>
      <c r="B521" s="316"/>
      <c r="C521" s="313" t="s">
        <v>1050</v>
      </c>
      <c r="D521" s="318">
        <v>300</v>
      </c>
      <c r="E521" s="318">
        <v>300</v>
      </c>
      <c r="F521" s="318"/>
      <c r="G521" s="318"/>
      <c r="H521" s="318"/>
      <c r="I521" s="315"/>
      <c r="J521" s="315" t="s">
        <v>483</v>
      </c>
      <c r="K521" s="316"/>
      <c r="L521" s="316"/>
      <c r="M521" s="403"/>
    </row>
    <row r="522" spans="1:13" x14ac:dyDescent="0.2">
      <c r="A522" s="316" t="s">
        <v>1045</v>
      </c>
      <c r="B522" s="316"/>
      <c r="C522" s="313" t="s">
        <v>1051</v>
      </c>
      <c r="D522" s="318">
        <v>3000</v>
      </c>
      <c r="E522" s="318">
        <v>3000</v>
      </c>
      <c r="F522" s="318"/>
      <c r="G522" s="318"/>
      <c r="H522" s="318"/>
      <c r="I522" s="315"/>
      <c r="J522" s="315" t="s">
        <v>483</v>
      </c>
      <c r="K522" s="316"/>
      <c r="L522" s="316"/>
      <c r="M522" s="403"/>
    </row>
    <row r="523" spans="1:13" x14ac:dyDescent="0.2">
      <c r="A523" s="316" t="s">
        <v>1045</v>
      </c>
      <c r="B523" s="316"/>
      <c r="C523" s="313" t="s">
        <v>1052</v>
      </c>
      <c r="D523" s="318"/>
      <c r="E523" s="318"/>
      <c r="F523" s="318"/>
      <c r="G523" s="318"/>
      <c r="H523" s="318"/>
      <c r="I523" s="315"/>
      <c r="J523" s="315" t="s">
        <v>483</v>
      </c>
      <c r="K523" s="316"/>
      <c r="L523" s="316"/>
      <c r="M523" s="403"/>
    </row>
    <row r="524" spans="1:13" x14ac:dyDescent="0.2">
      <c r="A524" s="316" t="s">
        <v>1045</v>
      </c>
      <c r="B524" s="316"/>
      <c r="C524" s="313" t="s">
        <v>1053</v>
      </c>
      <c r="D524" s="318"/>
      <c r="E524" s="318"/>
      <c r="F524" s="318"/>
      <c r="G524" s="318"/>
      <c r="H524" s="318"/>
      <c r="I524" s="315"/>
      <c r="J524" s="315"/>
      <c r="K524" s="316" t="s">
        <v>521</v>
      </c>
      <c r="L524" s="316"/>
      <c r="M524" s="403"/>
    </row>
    <row r="525" spans="1:13" x14ac:dyDescent="0.2">
      <c r="A525" s="316" t="s">
        <v>1045</v>
      </c>
      <c r="B525" s="316" t="s">
        <v>624</v>
      </c>
      <c r="C525" s="313" t="s">
        <v>1054</v>
      </c>
      <c r="D525" s="318"/>
      <c r="E525" s="318"/>
      <c r="F525" s="318"/>
      <c r="G525" s="318"/>
      <c r="H525" s="318"/>
      <c r="I525" s="315"/>
      <c r="J525" s="315"/>
      <c r="K525" s="316" t="s">
        <v>521</v>
      </c>
      <c r="L525" s="316"/>
      <c r="M525" s="403"/>
    </row>
    <row r="526" spans="1:13" x14ac:dyDescent="0.2">
      <c r="A526" s="316" t="s">
        <v>1045</v>
      </c>
      <c r="B526" s="316"/>
      <c r="C526" s="313" t="s">
        <v>1055</v>
      </c>
      <c r="D526" s="318"/>
      <c r="E526" s="318"/>
      <c r="F526" s="318"/>
      <c r="G526" s="318"/>
      <c r="H526" s="318"/>
      <c r="I526" s="315"/>
      <c r="J526" s="315"/>
      <c r="K526" s="316" t="s">
        <v>521</v>
      </c>
      <c r="L526" s="316"/>
      <c r="M526" s="403"/>
    </row>
    <row r="527" spans="1:13" x14ac:dyDescent="0.2">
      <c r="A527" s="316" t="s">
        <v>1045</v>
      </c>
      <c r="B527" s="316"/>
      <c r="C527" s="313" t="s">
        <v>1056</v>
      </c>
      <c r="D527" s="318"/>
      <c r="E527" s="318"/>
      <c r="F527" s="318"/>
      <c r="G527" s="318"/>
      <c r="H527" s="318"/>
      <c r="I527" s="315"/>
      <c r="J527" s="315"/>
      <c r="K527" s="316" t="s">
        <v>521</v>
      </c>
      <c r="L527" s="316"/>
      <c r="M527" s="403"/>
    </row>
    <row r="528" spans="1:13" x14ac:dyDescent="0.2">
      <c r="A528" s="316" t="s">
        <v>1045</v>
      </c>
      <c r="B528" s="316" t="s">
        <v>1057</v>
      </c>
      <c r="C528" s="313" t="s">
        <v>1047</v>
      </c>
      <c r="D528" s="318">
        <v>1200</v>
      </c>
      <c r="E528" s="318">
        <v>1200</v>
      </c>
      <c r="F528" s="318"/>
      <c r="G528" s="318"/>
      <c r="H528" s="318"/>
      <c r="I528" s="315"/>
      <c r="J528" s="315" t="s">
        <v>483</v>
      </c>
      <c r="K528" s="316"/>
      <c r="L528" s="316"/>
      <c r="M528" s="403"/>
    </row>
    <row r="529" spans="1:13" x14ac:dyDescent="0.2">
      <c r="A529" s="316" t="s">
        <v>1045</v>
      </c>
      <c r="B529" s="316"/>
      <c r="C529" s="313" t="s">
        <v>1048</v>
      </c>
      <c r="D529" s="318">
        <v>1500</v>
      </c>
      <c r="E529" s="318">
        <v>1500</v>
      </c>
      <c r="F529" s="318"/>
      <c r="G529" s="318"/>
      <c r="H529" s="318"/>
      <c r="I529" s="315"/>
      <c r="J529" s="315" t="s">
        <v>483</v>
      </c>
      <c r="K529" s="316"/>
      <c r="L529" s="316"/>
      <c r="M529" s="403"/>
    </row>
    <row r="530" spans="1:13" x14ac:dyDescent="0.2">
      <c r="A530" s="316" t="s">
        <v>1045</v>
      </c>
      <c r="B530" s="316"/>
      <c r="C530" s="313" t="s">
        <v>1049</v>
      </c>
      <c r="D530" s="318">
        <v>2500</v>
      </c>
      <c r="E530" s="318">
        <v>2500</v>
      </c>
      <c r="F530" s="318"/>
      <c r="G530" s="318"/>
      <c r="H530" s="318"/>
      <c r="I530" s="315"/>
      <c r="J530" s="315" t="s">
        <v>483</v>
      </c>
      <c r="K530" s="316"/>
      <c r="L530" s="316"/>
      <c r="M530" s="403"/>
    </row>
    <row r="531" spans="1:13" x14ac:dyDescent="0.2">
      <c r="A531" s="316" t="s">
        <v>1045</v>
      </c>
      <c r="B531" s="316"/>
      <c r="C531" s="313" t="s">
        <v>1050</v>
      </c>
      <c r="D531" s="318">
        <v>300</v>
      </c>
      <c r="E531" s="318">
        <v>300</v>
      </c>
      <c r="F531" s="318"/>
      <c r="G531" s="318"/>
      <c r="H531" s="318"/>
      <c r="I531" s="315"/>
      <c r="J531" s="315" t="s">
        <v>483</v>
      </c>
      <c r="K531" s="316"/>
      <c r="L531" s="316"/>
      <c r="M531" s="403"/>
    </row>
    <row r="532" spans="1:13" x14ac:dyDescent="0.2">
      <c r="A532" s="316" t="s">
        <v>1045</v>
      </c>
      <c r="B532" s="316"/>
      <c r="C532" s="313" t="s">
        <v>1051</v>
      </c>
      <c r="D532" s="318">
        <v>3000</v>
      </c>
      <c r="E532" s="318">
        <v>3000</v>
      </c>
      <c r="F532" s="318"/>
      <c r="G532" s="318"/>
      <c r="H532" s="318"/>
      <c r="I532" s="315"/>
      <c r="J532" s="315" t="s">
        <v>483</v>
      </c>
      <c r="K532" s="316"/>
      <c r="L532" s="316"/>
      <c r="M532" s="403"/>
    </row>
    <row r="533" spans="1:13" x14ac:dyDescent="0.2">
      <c r="A533" s="316" t="s">
        <v>1045</v>
      </c>
      <c r="B533" s="316"/>
      <c r="C533" s="313" t="s">
        <v>1058</v>
      </c>
      <c r="D533" s="318"/>
      <c r="E533" s="318"/>
      <c r="F533" s="318"/>
      <c r="G533" s="318"/>
      <c r="H533" s="318"/>
      <c r="I533" s="315"/>
      <c r="J533" s="315" t="s">
        <v>483</v>
      </c>
      <c r="K533" s="316"/>
      <c r="L533" s="316"/>
      <c r="M533" s="403"/>
    </row>
    <row r="534" spans="1:13" x14ac:dyDescent="0.2">
      <c r="A534" s="316" t="s">
        <v>1045</v>
      </c>
      <c r="B534" s="316"/>
      <c r="C534" s="313" t="s">
        <v>1059</v>
      </c>
      <c r="D534" s="318"/>
      <c r="E534" s="318"/>
      <c r="F534" s="318"/>
      <c r="G534" s="318"/>
      <c r="H534" s="318"/>
      <c r="I534" s="315"/>
      <c r="J534" s="315"/>
      <c r="K534" s="316" t="s">
        <v>521</v>
      </c>
      <c r="L534" s="316"/>
      <c r="M534" s="403"/>
    </row>
    <row r="535" spans="1:13" x14ac:dyDescent="0.2">
      <c r="A535" s="316" t="s">
        <v>1045</v>
      </c>
      <c r="B535" s="316"/>
      <c r="C535" s="313" t="s">
        <v>1060</v>
      </c>
      <c r="D535" s="318"/>
      <c r="E535" s="318"/>
      <c r="F535" s="318"/>
      <c r="G535" s="318"/>
      <c r="H535" s="318"/>
      <c r="I535" s="315"/>
      <c r="J535" s="315"/>
      <c r="K535" s="316" t="s">
        <v>521</v>
      </c>
      <c r="L535" s="316"/>
      <c r="M535" s="403"/>
    </row>
    <row r="536" spans="1:13" x14ac:dyDescent="0.2">
      <c r="A536" s="316" t="s">
        <v>1045</v>
      </c>
      <c r="B536" s="316"/>
      <c r="C536" s="313" t="s">
        <v>1053</v>
      </c>
      <c r="D536" s="318"/>
      <c r="E536" s="318"/>
      <c r="F536" s="318"/>
      <c r="G536" s="318"/>
      <c r="H536" s="318"/>
      <c r="I536" s="315"/>
      <c r="J536" s="315"/>
      <c r="K536" s="316" t="s">
        <v>521</v>
      </c>
      <c r="L536" s="316"/>
      <c r="M536" s="403"/>
    </row>
    <row r="537" spans="1:13" x14ac:dyDescent="0.2">
      <c r="A537" s="316" t="s">
        <v>1045</v>
      </c>
      <c r="B537" s="316"/>
      <c r="C537" s="313" t="s">
        <v>1061</v>
      </c>
      <c r="D537" s="318"/>
      <c r="E537" s="318"/>
      <c r="F537" s="318"/>
      <c r="G537" s="318"/>
      <c r="H537" s="318"/>
      <c r="I537" s="315"/>
      <c r="J537" s="315"/>
      <c r="K537" s="316" t="s">
        <v>521</v>
      </c>
      <c r="L537" s="316"/>
      <c r="M537" s="403"/>
    </row>
    <row r="538" spans="1:13" x14ac:dyDescent="0.2">
      <c r="A538" s="316" t="s">
        <v>1045</v>
      </c>
      <c r="B538" s="316" t="s">
        <v>597</v>
      </c>
      <c r="C538" s="313" t="s">
        <v>1062</v>
      </c>
      <c r="D538" s="318">
        <v>3000</v>
      </c>
      <c r="E538" s="318">
        <v>3000</v>
      </c>
      <c r="F538" s="318"/>
      <c r="G538" s="318"/>
      <c r="H538" s="318"/>
      <c r="I538" s="315"/>
      <c r="J538" s="315" t="s">
        <v>483</v>
      </c>
      <c r="K538" s="316"/>
      <c r="L538" s="316"/>
      <c r="M538" s="403"/>
    </row>
    <row r="539" spans="1:13" x14ac:dyDescent="0.2">
      <c r="A539" s="316" t="s">
        <v>1045</v>
      </c>
      <c r="B539" s="316"/>
      <c r="C539" s="313" t="s">
        <v>1049</v>
      </c>
      <c r="D539" s="318">
        <v>2500</v>
      </c>
      <c r="E539" s="318">
        <v>2500</v>
      </c>
      <c r="F539" s="318"/>
      <c r="G539" s="318"/>
      <c r="H539" s="318"/>
      <c r="I539" s="315"/>
      <c r="J539" s="315" t="s">
        <v>483</v>
      </c>
      <c r="K539" s="316"/>
      <c r="L539" s="316"/>
      <c r="M539" s="403"/>
    </row>
    <row r="540" spans="1:13" x14ac:dyDescent="0.2">
      <c r="A540" s="316" t="s">
        <v>1045</v>
      </c>
      <c r="B540" s="316"/>
      <c r="C540" s="313" t="s">
        <v>1050</v>
      </c>
      <c r="D540" s="318">
        <v>300</v>
      </c>
      <c r="E540" s="318">
        <v>300</v>
      </c>
      <c r="F540" s="318"/>
      <c r="G540" s="318"/>
      <c r="H540" s="318"/>
      <c r="I540" s="315"/>
      <c r="J540" s="315" t="s">
        <v>483</v>
      </c>
      <c r="K540" s="316"/>
      <c r="L540" s="316"/>
      <c r="M540" s="403"/>
    </row>
    <row r="541" spans="1:13" x14ac:dyDescent="0.2">
      <c r="A541" s="316" t="s">
        <v>1045</v>
      </c>
      <c r="B541" s="316"/>
      <c r="C541" s="313" t="s">
        <v>1051</v>
      </c>
      <c r="D541" s="318">
        <v>3000</v>
      </c>
      <c r="E541" s="318">
        <v>3000</v>
      </c>
      <c r="F541" s="318"/>
      <c r="G541" s="318"/>
      <c r="H541" s="318"/>
      <c r="I541" s="315"/>
      <c r="J541" s="315" t="s">
        <v>483</v>
      </c>
      <c r="K541" s="316"/>
      <c r="L541" s="316"/>
      <c r="M541" s="403"/>
    </row>
    <row r="542" spans="1:13" x14ac:dyDescent="0.2">
      <c r="A542" s="316" t="s">
        <v>1045</v>
      </c>
      <c r="B542" s="316"/>
      <c r="C542" s="313" t="s">
        <v>1063</v>
      </c>
      <c r="D542" s="318"/>
      <c r="E542" s="318"/>
      <c r="F542" s="318"/>
      <c r="G542" s="318"/>
      <c r="H542" s="318"/>
      <c r="I542" s="315"/>
      <c r="J542" s="315"/>
      <c r="K542" s="316" t="s">
        <v>521</v>
      </c>
      <c r="L542" s="316"/>
      <c r="M542" s="403"/>
    </row>
    <row r="543" spans="1:13" x14ac:dyDescent="0.2">
      <c r="A543" s="316" t="s">
        <v>1045</v>
      </c>
      <c r="B543" s="316"/>
      <c r="C543" s="313" t="s">
        <v>1064</v>
      </c>
      <c r="D543" s="318"/>
      <c r="E543" s="318"/>
      <c r="F543" s="318"/>
      <c r="G543" s="318"/>
      <c r="H543" s="318"/>
      <c r="I543" s="315"/>
      <c r="J543" s="315"/>
      <c r="K543" s="316" t="s">
        <v>521</v>
      </c>
      <c r="L543" s="316"/>
      <c r="M543" s="403"/>
    </row>
    <row r="544" spans="1:13" x14ac:dyDescent="0.2">
      <c r="A544" s="316" t="s">
        <v>1045</v>
      </c>
      <c r="B544" s="316"/>
      <c r="C544" s="313" t="s">
        <v>1065</v>
      </c>
      <c r="D544" s="318"/>
      <c r="E544" s="318"/>
      <c r="F544" s="318"/>
      <c r="G544" s="318"/>
      <c r="H544" s="318"/>
      <c r="I544" s="315"/>
      <c r="J544" s="315"/>
      <c r="K544" s="316" t="s">
        <v>521</v>
      </c>
      <c r="L544" s="316"/>
      <c r="M544" s="403"/>
    </row>
    <row r="545" spans="1:13" x14ac:dyDescent="0.2">
      <c r="A545" s="316" t="s">
        <v>1045</v>
      </c>
      <c r="B545" s="316"/>
      <c r="C545" s="313" t="s">
        <v>1066</v>
      </c>
      <c r="D545" s="318"/>
      <c r="E545" s="318"/>
      <c r="F545" s="318"/>
      <c r="G545" s="318"/>
      <c r="H545" s="318"/>
      <c r="I545" s="315"/>
      <c r="J545" s="315"/>
      <c r="K545" s="316" t="s">
        <v>521</v>
      </c>
      <c r="L545" s="316"/>
      <c r="M545" s="403"/>
    </row>
    <row r="546" spans="1:13" x14ac:dyDescent="0.2">
      <c r="A546" s="316" t="s">
        <v>1045</v>
      </c>
      <c r="B546" s="316" t="s">
        <v>563</v>
      </c>
      <c r="C546" s="313" t="s">
        <v>1067</v>
      </c>
      <c r="D546" s="318"/>
      <c r="E546" s="318"/>
      <c r="F546" s="318"/>
      <c r="G546" s="318"/>
      <c r="H546" s="318"/>
      <c r="I546" s="315"/>
      <c r="J546" s="315" t="s">
        <v>483</v>
      </c>
      <c r="K546" s="316"/>
      <c r="L546" s="316"/>
      <c r="M546" s="403"/>
    </row>
    <row r="547" spans="1:13" x14ac:dyDescent="0.2">
      <c r="A547" s="316" t="s">
        <v>1045</v>
      </c>
      <c r="B547" s="316"/>
      <c r="C547" s="313" t="s">
        <v>1068</v>
      </c>
      <c r="D547" s="318"/>
      <c r="E547" s="318"/>
      <c r="F547" s="318"/>
      <c r="G547" s="318"/>
      <c r="H547" s="318"/>
      <c r="I547" s="315"/>
      <c r="J547" s="315" t="s">
        <v>483</v>
      </c>
      <c r="K547" s="316"/>
      <c r="L547" s="316"/>
      <c r="M547" s="403"/>
    </row>
    <row r="548" spans="1:13" x14ac:dyDescent="0.2">
      <c r="A548" s="316" t="s">
        <v>1045</v>
      </c>
      <c r="B548" s="316"/>
      <c r="C548" s="313" t="s">
        <v>1069</v>
      </c>
      <c r="D548" s="318"/>
      <c r="E548" s="318"/>
      <c r="F548" s="318"/>
      <c r="G548" s="318"/>
      <c r="H548" s="318"/>
      <c r="I548" s="315"/>
      <c r="J548" s="315"/>
      <c r="K548" s="316" t="s">
        <v>521</v>
      </c>
      <c r="L548" s="316"/>
      <c r="M548" s="403"/>
    </row>
    <row r="549" spans="1:13" x14ac:dyDescent="0.2">
      <c r="A549" s="316" t="s">
        <v>1045</v>
      </c>
      <c r="B549" s="316"/>
      <c r="C549" s="313" t="s">
        <v>1070</v>
      </c>
      <c r="D549" s="318"/>
      <c r="E549" s="318"/>
      <c r="F549" s="318"/>
      <c r="G549" s="318"/>
      <c r="H549" s="318"/>
      <c r="I549" s="315"/>
      <c r="J549" s="315"/>
      <c r="K549" s="316" t="s">
        <v>521</v>
      </c>
      <c r="L549" s="316"/>
      <c r="M549" s="403"/>
    </row>
    <row r="550" spans="1:13" x14ac:dyDescent="0.2">
      <c r="A550" s="316" t="s">
        <v>1045</v>
      </c>
      <c r="B550" s="316"/>
      <c r="C550" s="313" t="s">
        <v>1071</v>
      </c>
      <c r="D550" s="318"/>
      <c r="E550" s="318"/>
      <c r="F550" s="318"/>
      <c r="G550" s="318"/>
      <c r="H550" s="318"/>
      <c r="I550" s="315"/>
      <c r="J550" s="315"/>
      <c r="K550" s="316" t="s">
        <v>521</v>
      </c>
      <c r="L550" s="316"/>
      <c r="M550" s="403"/>
    </row>
    <row r="551" spans="1:13" x14ac:dyDescent="0.2">
      <c r="A551" s="316" t="s">
        <v>1045</v>
      </c>
      <c r="B551" s="316"/>
      <c r="C551" s="313" t="s">
        <v>1072</v>
      </c>
      <c r="D551" s="318"/>
      <c r="E551" s="318"/>
      <c r="F551" s="318"/>
      <c r="G551" s="318"/>
      <c r="H551" s="318"/>
      <c r="I551" s="315"/>
      <c r="J551" s="315"/>
      <c r="K551" s="316" t="s">
        <v>521</v>
      </c>
      <c r="L551" s="316"/>
      <c r="M551" s="403"/>
    </row>
    <row r="552" spans="1:13" x14ac:dyDescent="0.2">
      <c r="A552" s="316" t="s">
        <v>1045</v>
      </c>
      <c r="B552" s="316" t="s">
        <v>575</v>
      </c>
      <c r="C552" s="313" t="s">
        <v>1062</v>
      </c>
      <c r="D552" s="318">
        <v>3000</v>
      </c>
      <c r="E552" s="318">
        <v>3000</v>
      </c>
      <c r="F552" s="318"/>
      <c r="G552" s="318"/>
      <c r="H552" s="318"/>
      <c r="I552" s="315"/>
      <c r="J552" s="315" t="s">
        <v>483</v>
      </c>
      <c r="K552" s="316"/>
      <c r="L552" s="316"/>
      <c r="M552" s="403"/>
    </row>
    <row r="553" spans="1:13" x14ac:dyDescent="0.2">
      <c r="A553" s="316" t="s">
        <v>1045</v>
      </c>
      <c r="B553" s="316"/>
      <c r="C553" s="313" t="s">
        <v>1073</v>
      </c>
      <c r="D553" s="318"/>
      <c r="E553" s="318"/>
      <c r="F553" s="318"/>
      <c r="G553" s="318"/>
      <c r="H553" s="318"/>
      <c r="I553" s="315"/>
      <c r="J553" s="315" t="s">
        <v>483</v>
      </c>
      <c r="K553" s="316"/>
      <c r="L553" s="316"/>
      <c r="M553" s="403"/>
    </row>
    <row r="554" spans="1:13" x14ac:dyDescent="0.2">
      <c r="A554" s="316" t="s">
        <v>1045</v>
      </c>
      <c r="B554" s="316"/>
      <c r="C554" s="313" t="s">
        <v>1074</v>
      </c>
      <c r="D554" s="318"/>
      <c r="E554" s="318"/>
      <c r="F554" s="318"/>
      <c r="G554" s="318"/>
      <c r="H554" s="318"/>
      <c r="I554" s="315"/>
      <c r="J554" s="315" t="s">
        <v>483</v>
      </c>
      <c r="K554" s="316"/>
      <c r="L554" s="316"/>
      <c r="M554" s="403"/>
    </row>
    <row r="555" spans="1:13" x14ac:dyDescent="0.2">
      <c r="A555" s="316" t="s">
        <v>1045</v>
      </c>
      <c r="B555" s="316"/>
      <c r="C555" s="313" t="s">
        <v>1075</v>
      </c>
      <c r="D555" s="318"/>
      <c r="E555" s="318"/>
      <c r="F555" s="318"/>
      <c r="G555" s="318"/>
      <c r="H555" s="318"/>
      <c r="I555" s="315"/>
      <c r="J555" s="315" t="s">
        <v>483</v>
      </c>
      <c r="K555" s="316"/>
      <c r="L555" s="316"/>
      <c r="M555" s="403"/>
    </row>
    <row r="556" spans="1:13" x14ac:dyDescent="0.2">
      <c r="A556" s="316" t="s">
        <v>1045</v>
      </c>
      <c r="B556" s="316" t="s">
        <v>1076</v>
      </c>
      <c r="C556" s="313" t="s">
        <v>1077</v>
      </c>
      <c r="D556" s="318"/>
      <c r="E556" s="318"/>
      <c r="F556" s="318"/>
      <c r="G556" s="318"/>
      <c r="H556" s="318"/>
      <c r="I556" s="315"/>
      <c r="J556" s="315" t="s">
        <v>483</v>
      </c>
      <c r="K556" s="316"/>
      <c r="L556" s="316"/>
      <c r="M556" s="403"/>
    </row>
    <row r="557" spans="1:13" x14ac:dyDescent="0.2">
      <c r="A557" s="316" t="s">
        <v>1045</v>
      </c>
      <c r="B557" s="316"/>
      <c r="C557" s="313" t="s">
        <v>1047</v>
      </c>
      <c r="D557" s="318">
        <v>1200</v>
      </c>
      <c r="E557" s="318">
        <v>1200</v>
      </c>
      <c r="F557" s="318"/>
      <c r="G557" s="318"/>
      <c r="H557" s="318"/>
      <c r="I557" s="315"/>
      <c r="J557" s="315" t="s">
        <v>483</v>
      </c>
      <c r="K557" s="316"/>
      <c r="L557" s="316"/>
      <c r="M557" s="403"/>
    </row>
    <row r="558" spans="1:13" x14ac:dyDescent="0.2">
      <c r="A558" s="316" t="s">
        <v>1045</v>
      </c>
      <c r="B558" s="316"/>
      <c r="C558" s="313" t="s">
        <v>1048</v>
      </c>
      <c r="D558" s="318">
        <v>1500</v>
      </c>
      <c r="E558" s="318">
        <v>1500</v>
      </c>
      <c r="F558" s="318"/>
      <c r="G558" s="318"/>
      <c r="H558" s="318"/>
      <c r="I558" s="315"/>
      <c r="J558" s="315" t="s">
        <v>483</v>
      </c>
      <c r="K558" s="316"/>
      <c r="L558" s="316"/>
      <c r="M558" s="403"/>
    </row>
    <row r="559" spans="1:13" x14ac:dyDescent="0.2">
      <c r="A559" s="316" t="s">
        <v>1045</v>
      </c>
      <c r="B559" s="316"/>
      <c r="C559" s="313" t="s">
        <v>1049</v>
      </c>
      <c r="D559" s="318">
        <v>2500</v>
      </c>
      <c r="E559" s="318">
        <v>2500</v>
      </c>
      <c r="F559" s="318"/>
      <c r="G559" s="318"/>
      <c r="H559" s="318"/>
      <c r="I559" s="315"/>
      <c r="J559" s="315" t="s">
        <v>483</v>
      </c>
      <c r="K559" s="316"/>
      <c r="L559" s="316"/>
      <c r="M559" s="403"/>
    </row>
    <row r="560" spans="1:13" x14ac:dyDescent="0.2">
      <c r="A560" s="316" t="s">
        <v>1045</v>
      </c>
      <c r="B560" s="316"/>
      <c r="C560" s="313" t="s">
        <v>1050</v>
      </c>
      <c r="D560" s="318">
        <v>300</v>
      </c>
      <c r="E560" s="318">
        <v>300</v>
      </c>
      <c r="F560" s="318"/>
      <c r="G560" s="318"/>
      <c r="H560" s="318"/>
      <c r="I560" s="315"/>
      <c r="J560" s="315" t="s">
        <v>483</v>
      </c>
      <c r="K560" s="316"/>
      <c r="L560" s="316"/>
      <c r="M560" s="403"/>
    </row>
    <row r="561" spans="1:13" x14ac:dyDescent="0.2">
      <c r="A561" s="316" t="s">
        <v>1045</v>
      </c>
      <c r="B561" s="316"/>
      <c r="C561" s="313" t="s">
        <v>1051</v>
      </c>
      <c r="D561" s="318">
        <v>3000</v>
      </c>
      <c r="E561" s="318">
        <v>3000</v>
      </c>
      <c r="F561" s="318"/>
      <c r="G561" s="318"/>
      <c r="H561" s="318"/>
      <c r="I561" s="315"/>
      <c r="J561" s="315" t="s">
        <v>483</v>
      </c>
      <c r="K561" s="316"/>
      <c r="L561" s="316"/>
      <c r="M561" s="403"/>
    </row>
    <row r="562" spans="1:13" x14ac:dyDescent="0.2">
      <c r="A562" s="316" t="s">
        <v>1045</v>
      </c>
      <c r="B562" s="316"/>
      <c r="C562" s="313" t="s">
        <v>1052</v>
      </c>
      <c r="D562" s="318"/>
      <c r="E562" s="318"/>
      <c r="F562" s="318"/>
      <c r="G562" s="318"/>
      <c r="H562" s="318"/>
      <c r="I562" s="315"/>
      <c r="J562" s="315" t="s">
        <v>483</v>
      </c>
      <c r="K562" s="316"/>
      <c r="L562" s="316"/>
      <c r="M562" s="403"/>
    </row>
    <row r="563" spans="1:13" x14ac:dyDescent="0.2">
      <c r="A563" s="316" t="s">
        <v>1045</v>
      </c>
      <c r="B563" s="316"/>
      <c r="C563" s="313" t="s">
        <v>1053</v>
      </c>
      <c r="D563" s="318"/>
      <c r="E563" s="318"/>
      <c r="F563" s="318"/>
      <c r="G563" s="318"/>
      <c r="H563" s="318"/>
      <c r="I563" s="315"/>
      <c r="J563" s="315"/>
      <c r="K563" s="316" t="s">
        <v>521</v>
      </c>
      <c r="L563" s="316"/>
      <c r="M563" s="403"/>
    </row>
    <row r="564" spans="1:13" x14ac:dyDescent="0.2">
      <c r="A564" s="316" t="s">
        <v>1078</v>
      </c>
      <c r="B564" s="316" t="s">
        <v>1079</v>
      </c>
      <c r="C564" s="313"/>
      <c r="D564" s="318"/>
      <c r="E564" s="318"/>
      <c r="F564" s="318"/>
      <c r="G564" s="318"/>
      <c r="H564" s="318"/>
      <c r="I564" s="315"/>
      <c r="J564" s="315"/>
      <c r="K564" s="316"/>
      <c r="L564" s="316"/>
      <c r="M564" s="403"/>
    </row>
    <row r="565" spans="1:13" x14ac:dyDescent="0.2">
      <c r="A565" s="316" t="s">
        <v>1078</v>
      </c>
      <c r="B565" s="316" t="s">
        <v>1080</v>
      </c>
      <c r="C565" s="313"/>
      <c r="D565" s="318"/>
      <c r="E565" s="318"/>
      <c r="F565" s="318"/>
      <c r="G565" s="318"/>
      <c r="H565" s="318"/>
      <c r="I565" s="315"/>
      <c r="J565" s="315"/>
      <c r="K565" s="316"/>
      <c r="L565" s="316"/>
      <c r="M565" s="403"/>
    </row>
    <row r="566" spans="1:13" x14ac:dyDescent="0.2">
      <c r="A566" s="316" t="s">
        <v>1078</v>
      </c>
      <c r="B566" s="316" t="s">
        <v>1081</v>
      </c>
      <c r="C566" s="313" t="s">
        <v>1082</v>
      </c>
      <c r="D566" s="318">
        <v>4000</v>
      </c>
      <c r="E566" s="318"/>
      <c r="F566" s="318"/>
      <c r="G566" s="318"/>
      <c r="H566" s="318">
        <v>4000</v>
      </c>
      <c r="I566" s="315" t="s">
        <v>402</v>
      </c>
      <c r="J566" s="315"/>
      <c r="K566" s="316"/>
      <c r="L566" s="316"/>
      <c r="M566" s="403"/>
    </row>
    <row r="567" spans="1:13" x14ac:dyDescent="0.2">
      <c r="A567" s="316" t="s">
        <v>1078</v>
      </c>
      <c r="B567" s="316"/>
      <c r="C567" s="313" t="s">
        <v>1083</v>
      </c>
      <c r="D567" s="318"/>
      <c r="E567" s="318"/>
      <c r="F567" s="318"/>
      <c r="G567" s="318"/>
      <c r="H567" s="318"/>
      <c r="I567" s="315"/>
      <c r="J567" s="315"/>
      <c r="K567" s="316"/>
      <c r="L567" s="316"/>
      <c r="M567" s="403"/>
    </row>
    <row r="568" spans="1:13" x14ac:dyDescent="0.2">
      <c r="A568" s="316" t="s">
        <v>1078</v>
      </c>
      <c r="B568" s="316"/>
      <c r="C568" s="313" t="s">
        <v>1084</v>
      </c>
      <c r="D568" s="318">
        <v>1500</v>
      </c>
      <c r="E568" s="318"/>
      <c r="F568" s="318"/>
      <c r="G568" s="318"/>
      <c r="H568" s="318">
        <v>1500</v>
      </c>
      <c r="I568" s="315" t="s">
        <v>410</v>
      </c>
      <c r="J568" s="315"/>
      <c r="K568" s="316"/>
      <c r="L568" s="316"/>
      <c r="M568" s="403"/>
    </row>
    <row r="569" spans="1:13" x14ac:dyDescent="0.2">
      <c r="A569" s="316" t="s">
        <v>1078</v>
      </c>
      <c r="B569" s="316"/>
      <c r="C569" s="313" t="s">
        <v>1085</v>
      </c>
      <c r="D569" s="318"/>
      <c r="E569" s="318"/>
      <c r="F569" s="318"/>
      <c r="G569" s="318"/>
      <c r="H569" s="318"/>
      <c r="I569" s="315"/>
      <c r="J569" s="315"/>
      <c r="K569" s="316"/>
      <c r="L569" s="316"/>
      <c r="M569" s="403"/>
    </row>
    <row r="570" spans="1:13" x14ac:dyDescent="0.2">
      <c r="A570" s="316" t="s">
        <v>1078</v>
      </c>
      <c r="B570" s="316" t="s">
        <v>46</v>
      </c>
      <c r="C570" s="313"/>
      <c r="D570" s="318"/>
      <c r="E570" s="318"/>
      <c r="F570" s="318"/>
      <c r="G570" s="318"/>
      <c r="H570" s="318"/>
      <c r="I570" s="315"/>
      <c r="J570" s="315"/>
      <c r="K570" s="316"/>
      <c r="L570" s="316"/>
      <c r="M570" s="403"/>
    </row>
    <row r="571" spans="1:13" x14ac:dyDescent="0.2">
      <c r="A571" s="316" t="s">
        <v>1078</v>
      </c>
      <c r="B571" s="316" t="s">
        <v>1081</v>
      </c>
      <c r="C571" s="313" t="s">
        <v>1086</v>
      </c>
      <c r="D571" s="318"/>
      <c r="E571" s="318"/>
      <c r="F571" s="318"/>
      <c r="G571" s="318"/>
      <c r="H571" s="318"/>
      <c r="I571" s="315" t="s">
        <v>410</v>
      </c>
      <c r="J571" s="315"/>
      <c r="K571" s="316"/>
      <c r="L571" s="316"/>
      <c r="M571" s="403"/>
    </row>
    <row r="572" spans="1:13" x14ac:dyDescent="0.2">
      <c r="A572" s="316" t="s">
        <v>1078</v>
      </c>
      <c r="B572" s="316"/>
      <c r="C572" s="313" t="s">
        <v>1087</v>
      </c>
      <c r="D572" s="318"/>
      <c r="E572" s="318"/>
      <c r="F572" s="318"/>
      <c r="G572" s="318"/>
      <c r="H572" s="318"/>
      <c r="I572" s="315" t="s">
        <v>410</v>
      </c>
      <c r="J572" s="315"/>
      <c r="K572" s="316"/>
      <c r="L572" s="316"/>
      <c r="M572" s="403"/>
    </row>
    <row r="573" spans="1:13" x14ac:dyDescent="0.2">
      <c r="A573" s="316" t="s">
        <v>1078</v>
      </c>
      <c r="B573" s="316"/>
      <c r="C573" s="313" t="s">
        <v>1082</v>
      </c>
      <c r="D573" s="318">
        <v>4000</v>
      </c>
      <c r="E573" s="318"/>
      <c r="F573" s="318"/>
      <c r="G573" s="318"/>
      <c r="H573" s="318">
        <v>4000</v>
      </c>
      <c r="I573" s="315" t="s">
        <v>410</v>
      </c>
      <c r="J573" s="315"/>
      <c r="K573" s="316"/>
      <c r="L573" s="316"/>
      <c r="M573" s="403"/>
    </row>
    <row r="574" spans="1:13" x14ac:dyDescent="0.2">
      <c r="A574" s="316" t="s">
        <v>1078</v>
      </c>
      <c r="B574" s="316"/>
      <c r="C574" s="313" t="s">
        <v>1088</v>
      </c>
      <c r="D574" s="318"/>
      <c r="E574" s="318"/>
      <c r="F574" s="318"/>
      <c r="G574" s="318"/>
      <c r="H574" s="318"/>
      <c r="I574" s="315" t="s">
        <v>402</v>
      </c>
      <c r="J574" s="315"/>
      <c r="K574" s="316"/>
      <c r="L574" s="316"/>
      <c r="M574" s="403"/>
    </row>
    <row r="575" spans="1:13" x14ac:dyDescent="0.2">
      <c r="A575" s="316" t="s">
        <v>1078</v>
      </c>
      <c r="B575" s="316"/>
      <c r="C575" s="313" t="s">
        <v>1089</v>
      </c>
      <c r="D575" s="318"/>
      <c r="E575" s="318"/>
      <c r="F575" s="318"/>
      <c r="G575" s="318"/>
      <c r="H575" s="318"/>
      <c r="I575" s="315"/>
      <c r="J575" s="315"/>
      <c r="K575" s="316"/>
      <c r="L575" s="316"/>
      <c r="M575" s="403"/>
    </row>
    <row r="576" spans="1:13" x14ac:dyDescent="0.2">
      <c r="A576" s="316" t="s">
        <v>1078</v>
      </c>
      <c r="B576" s="316"/>
      <c r="C576" s="313" t="s">
        <v>1090</v>
      </c>
      <c r="D576" s="318"/>
      <c r="E576" s="318"/>
      <c r="F576" s="318"/>
      <c r="G576" s="318"/>
      <c r="H576" s="318"/>
      <c r="I576" s="315" t="s">
        <v>410</v>
      </c>
      <c r="J576" s="315"/>
      <c r="K576" s="316"/>
      <c r="L576" s="316"/>
      <c r="M576" s="403"/>
    </row>
    <row r="577" spans="1:13" x14ac:dyDescent="0.2">
      <c r="A577" s="316" t="s">
        <v>1078</v>
      </c>
      <c r="B577" s="316"/>
      <c r="C577" s="313" t="s">
        <v>1018</v>
      </c>
      <c r="D577" s="318">
        <v>3000</v>
      </c>
      <c r="E577" s="318"/>
      <c r="F577" s="318"/>
      <c r="G577" s="318"/>
      <c r="H577" s="318">
        <v>3000</v>
      </c>
      <c r="I577" s="315" t="s">
        <v>410</v>
      </c>
      <c r="J577" s="315"/>
      <c r="K577" s="316"/>
      <c r="L577" s="316"/>
      <c r="M577" s="403"/>
    </row>
    <row r="578" spans="1:13" x14ac:dyDescent="0.2">
      <c r="A578" s="316" t="s">
        <v>1078</v>
      </c>
      <c r="B578" s="316"/>
      <c r="C578" s="313" t="s">
        <v>1084</v>
      </c>
      <c r="D578" s="318">
        <v>1500</v>
      </c>
      <c r="E578" s="318"/>
      <c r="F578" s="318"/>
      <c r="G578" s="318"/>
      <c r="H578" s="318">
        <v>1500</v>
      </c>
      <c r="I578" s="315"/>
      <c r="J578" s="315"/>
      <c r="K578" s="316"/>
      <c r="L578" s="316"/>
      <c r="M578" s="403"/>
    </row>
    <row r="579" spans="1:13" x14ac:dyDescent="0.2">
      <c r="A579" s="316" t="s">
        <v>1078</v>
      </c>
      <c r="B579" s="316" t="s">
        <v>1091</v>
      </c>
      <c r="C579" s="313" t="s">
        <v>1092</v>
      </c>
      <c r="D579" s="318"/>
      <c r="E579" s="318"/>
      <c r="F579" s="318"/>
      <c r="G579" s="318"/>
      <c r="H579" s="318"/>
      <c r="I579" s="315"/>
      <c r="J579" s="315"/>
      <c r="K579" s="316"/>
      <c r="L579" s="316"/>
      <c r="M579" s="403"/>
    </row>
    <row r="580" spans="1:13" x14ac:dyDescent="0.2">
      <c r="A580" s="316" t="s">
        <v>1078</v>
      </c>
      <c r="B580" s="316" t="s">
        <v>1093</v>
      </c>
      <c r="C580" s="313" t="s">
        <v>1094</v>
      </c>
      <c r="D580" s="318"/>
      <c r="E580" s="318"/>
      <c r="F580" s="318"/>
      <c r="G580" s="318"/>
      <c r="H580" s="318"/>
      <c r="I580" s="315"/>
      <c r="J580" s="315"/>
      <c r="K580" s="316"/>
      <c r="L580" s="316"/>
      <c r="M580" s="403"/>
    </row>
    <row r="581" spans="1:13" ht="22.5" x14ac:dyDescent="0.2">
      <c r="A581" s="316" t="s">
        <v>1095</v>
      </c>
      <c r="B581" s="316" t="s">
        <v>1046</v>
      </c>
      <c r="C581" s="313" t="s">
        <v>1096</v>
      </c>
      <c r="D581" s="318">
        <v>2000</v>
      </c>
      <c r="E581" s="318">
        <v>2000</v>
      </c>
      <c r="F581" s="318"/>
      <c r="G581" s="318"/>
      <c r="H581" s="318"/>
      <c r="I581" s="315"/>
      <c r="J581" s="315"/>
      <c r="K581" s="316"/>
      <c r="L581" s="316"/>
      <c r="M581" s="403" t="s">
        <v>1097</v>
      </c>
    </row>
    <row r="582" spans="1:13" x14ac:dyDescent="0.2">
      <c r="A582" s="316" t="s">
        <v>1095</v>
      </c>
      <c r="B582" s="316"/>
      <c r="C582" s="313" t="s">
        <v>1098</v>
      </c>
      <c r="D582" s="318"/>
      <c r="E582" s="318"/>
      <c r="F582" s="318"/>
      <c r="G582" s="318"/>
      <c r="H582" s="318"/>
      <c r="I582" s="315"/>
      <c r="J582" s="315"/>
      <c r="K582" s="316"/>
      <c r="L582" s="316"/>
      <c r="M582" s="403"/>
    </row>
    <row r="583" spans="1:13" x14ac:dyDescent="0.2">
      <c r="A583" s="316" t="s">
        <v>1095</v>
      </c>
      <c r="B583" s="316"/>
      <c r="C583" s="313" t="s">
        <v>1099</v>
      </c>
      <c r="D583" s="318"/>
      <c r="E583" s="318"/>
      <c r="F583" s="318"/>
      <c r="G583" s="318"/>
      <c r="H583" s="318"/>
      <c r="I583" s="315"/>
      <c r="J583" s="315"/>
      <c r="K583" s="316"/>
      <c r="L583" s="316"/>
      <c r="M583" s="403" t="s">
        <v>1100</v>
      </c>
    </row>
    <row r="584" spans="1:13" x14ac:dyDescent="0.2">
      <c r="A584" s="316" t="s">
        <v>1095</v>
      </c>
      <c r="B584" s="316"/>
      <c r="C584" s="313" t="s">
        <v>1101</v>
      </c>
      <c r="D584" s="318"/>
      <c r="E584" s="318"/>
      <c r="F584" s="318"/>
      <c r="G584" s="318"/>
      <c r="H584" s="318"/>
      <c r="I584" s="315"/>
      <c r="J584" s="315"/>
      <c r="K584" s="316"/>
      <c r="L584" s="316"/>
      <c r="M584" s="403" t="s">
        <v>1100</v>
      </c>
    </row>
  </sheetData>
  <mergeCells count="1">
    <mergeCell ref="C75:M75"/>
  </mergeCells>
  <pageMargins left="0.75" right="0.75" top="1" bottom="1" header="0.5" footer="0.5"/>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RIEPILOGO PROPOSTA</vt:lpstr>
      <vt:lpstr>DGR1_600</vt:lpstr>
      <vt:lpstr>sicurezza antincendio</vt:lpstr>
      <vt:lpstr>sicurezza strutture</vt:lpstr>
      <vt:lpstr>attrezzature</vt:lpstr>
      <vt:lpstr>attrezzature!Area_stampa</vt:lpstr>
      <vt:lpstr>'sicurezza antincendio'!Area_stampa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farag</dc:creator>
  <cp:lastModifiedBy>farag</cp:lastModifiedBy>
  <dcterms:created xsi:type="dcterms:W3CDTF">2019-02-04T17:05:09Z</dcterms:created>
  <dcterms:modified xsi:type="dcterms:W3CDTF">2019-02-07T15:57:01Z</dcterms:modified>
</cp:coreProperties>
</file>